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0000000. Březina UMRTNÍ LIST\Vlasta\Tarnavova\zamčeno\"/>
    </mc:Choice>
  </mc:AlternateContent>
  <xr:revisionPtr revIDLastSave="0" documentId="13_ncr:1_{0639AB31-3B7A-4A51-A7BC-A05251E9E98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Pol'!$A$1:$Y$443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5" i="1"/>
  <c r="I74" i="1"/>
  <c r="I73" i="1"/>
  <c r="I72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BA431" i="12"/>
  <c r="BA423" i="12"/>
  <c r="BA421" i="12"/>
  <c r="BA419" i="12"/>
  <c r="BA417" i="12"/>
  <c r="BA322" i="12"/>
  <c r="BA274" i="12"/>
  <c r="BA204" i="12"/>
  <c r="G8" i="12"/>
  <c r="G9" i="12"/>
  <c r="I9" i="12"/>
  <c r="K9" i="12"/>
  <c r="M9" i="12"/>
  <c r="O9" i="12"/>
  <c r="O8" i="12" s="1"/>
  <c r="Q9" i="12"/>
  <c r="Q8" i="12" s="1"/>
  <c r="V9" i="12"/>
  <c r="V8" i="12" s="1"/>
  <c r="G11" i="12"/>
  <c r="M11" i="12" s="1"/>
  <c r="M8" i="12" s="1"/>
  <c r="I11" i="12"/>
  <c r="I8" i="12" s="1"/>
  <c r="K11" i="12"/>
  <c r="O11" i="12"/>
  <c r="Q11" i="12"/>
  <c r="V11" i="12"/>
  <c r="G12" i="12"/>
  <c r="I12" i="12"/>
  <c r="K12" i="12"/>
  <c r="K8" i="12" s="1"/>
  <c r="M12" i="12"/>
  <c r="O12" i="12"/>
  <c r="Q12" i="12"/>
  <c r="V12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7" i="12"/>
  <c r="V27" i="12"/>
  <c r="G28" i="12"/>
  <c r="I28" i="12"/>
  <c r="I27" i="12" s="1"/>
  <c r="K28" i="12"/>
  <c r="K27" i="12" s="1"/>
  <c r="M28" i="12"/>
  <c r="M27" i="12" s="1"/>
  <c r="O28" i="12"/>
  <c r="O27" i="12" s="1"/>
  <c r="Q28" i="12"/>
  <c r="Q27" i="12" s="1"/>
  <c r="V28" i="12"/>
  <c r="G31" i="12"/>
  <c r="G30" i="12" s="1"/>
  <c r="I31" i="12"/>
  <c r="I30" i="12" s="1"/>
  <c r="K31" i="12"/>
  <c r="K30" i="12" s="1"/>
  <c r="M31" i="12"/>
  <c r="O31" i="12"/>
  <c r="Q31" i="12"/>
  <c r="Q30" i="12" s="1"/>
  <c r="V31" i="12"/>
  <c r="G33" i="12"/>
  <c r="I33" i="12"/>
  <c r="K33" i="12"/>
  <c r="M33" i="12"/>
  <c r="O33" i="12"/>
  <c r="O30" i="12" s="1"/>
  <c r="Q33" i="12"/>
  <c r="V33" i="12"/>
  <c r="V30" i="12" s="1"/>
  <c r="G36" i="12"/>
  <c r="I36" i="12"/>
  <c r="K36" i="12"/>
  <c r="M36" i="12"/>
  <c r="O36" i="12"/>
  <c r="Q36" i="12"/>
  <c r="V36" i="12"/>
  <c r="G51" i="12"/>
  <c r="I51" i="12"/>
  <c r="K51" i="12"/>
  <c r="M51" i="12"/>
  <c r="O51" i="12"/>
  <c r="Q51" i="12"/>
  <c r="V51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I84" i="12"/>
  <c r="O84" i="12"/>
  <c r="V84" i="12"/>
  <c r="G85" i="12"/>
  <c r="I85" i="12"/>
  <c r="K85" i="12"/>
  <c r="K84" i="12" s="1"/>
  <c r="O85" i="12"/>
  <c r="Q85" i="12"/>
  <c r="Q84" i="12" s="1"/>
  <c r="V85" i="12"/>
  <c r="K86" i="12"/>
  <c r="Q86" i="12"/>
  <c r="G87" i="12"/>
  <c r="M87" i="12" s="1"/>
  <c r="I87" i="12"/>
  <c r="K87" i="12"/>
  <c r="O87" i="12"/>
  <c r="Q87" i="12"/>
  <c r="V87" i="12"/>
  <c r="V86" i="12" s="1"/>
  <c r="G90" i="12"/>
  <c r="G86" i="12" s="1"/>
  <c r="I90" i="12"/>
  <c r="I86" i="12" s="1"/>
  <c r="K90" i="12"/>
  <c r="M90" i="12"/>
  <c r="O90" i="12"/>
  <c r="Q90" i="12"/>
  <c r="V90" i="12"/>
  <c r="G93" i="12"/>
  <c r="I93" i="12"/>
  <c r="K93" i="12"/>
  <c r="M93" i="12"/>
  <c r="O93" i="12"/>
  <c r="O86" i="12" s="1"/>
  <c r="Q93" i="12"/>
  <c r="V93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I105" i="12"/>
  <c r="K105" i="12"/>
  <c r="M105" i="12"/>
  <c r="O105" i="12"/>
  <c r="Q105" i="12"/>
  <c r="V105" i="12"/>
  <c r="K107" i="12"/>
  <c r="G108" i="12"/>
  <c r="M108" i="12" s="1"/>
  <c r="M107" i="12" s="1"/>
  <c r="I108" i="12"/>
  <c r="K108" i="12"/>
  <c r="O108" i="12"/>
  <c r="O107" i="12" s="1"/>
  <c r="Q108" i="12"/>
  <c r="Q107" i="12" s="1"/>
  <c r="V108" i="12"/>
  <c r="V107" i="12" s="1"/>
  <c r="G110" i="12"/>
  <c r="M110" i="12" s="1"/>
  <c r="I110" i="12"/>
  <c r="K110" i="12"/>
  <c r="O110" i="12"/>
  <c r="Q110" i="12"/>
  <c r="V110" i="12"/>
  <c r="G112" i="12"/>
  <c r="I112" i="12"/>
  <c r="I107" i="12" s="1"/>
  <c r="K112" i="12"/>
  <c r="M112" i="12"/>
  <c r="O112" i="12"/>
  <c r="Q112" i="12"/>
  <c r="V112" i="12"/>
  <c r="O114" i="12"/>
  <c r="Q114" i="12"/>
  <c r="V114" i="12"/>
  <c r="G115" i="12"/>
  <c r="G114" i="12" s="1"/>
  <c r="I115" i="12"/>
  <c r="I114" i="12" s="1"/>
  <c r="K115" i="12"/>
  <c r="K114" i="12" s="1"/>
  <c r="M115" i="12"/>
  <c r="M114" i="12" s="1"/>
  <c r="O115" i="12"/>
  <c r="Q115" i="12"/>
  <c r="V115" i="12"/>
  <c r="K117" i="12"/>
  <c r="M117" i="12"/>
  <c r="O117" i="12"/>
  <c r="Q117" i="12"/>
  <c r="V117" i="12"/>
  <c r="G118" i="12"/>
  <c r="G117" i="12" s="1"/>
  <c r="I118" i="12"/>
  <c r="I117" i="12" s="1"/>
  <c r="K118" i="12"/>
  <c r="M118" i="12"/>
  <c r="O118" i="12"/>
  <c r="Q118" i="12"/>
  <c r="V118" i="12"/>
  <c r="G120" i="12"/>
  <c r="I120" i="12"/>
  <c r="K120" i="12"/>
  <c r="M120" i="12"/>
  <c r="O120" i="12"/>
  <c r="V120" i="12"/>
  <c r="G121" i="12"/>
  <c r="I121" i="12"/>
  <c r="K121" i="12"/>
  <c r="M121" i="12"/>
  <c r="O121" i="12"/>
  <c r="Q121" i="12"/>
  <c r="Q120" i="12" s="1"/>
  <c r="V121" i="12"/>
  <c r="G124" i="12"/>
  <c r="I124" i="12"/>
  <c r="K124" i="12"/>
  <c r="M124" i="12"/>
  <c r="O124" i="12"/>
  <c r="Q124" i="12"/>
  <c r="Q123" i="12" s="1"/>
  <c r="V124" i="12"/>
  <c r="V123" i="12" s="1"/>
  <c r="G126" i="12"/>
  <c r="M126" i="12" s="1"/>
  <c r="I126" i="12"/>
  <c r="K126" i="12"/>
  <c r="K123" i="12" s="1"/>
  <c r="O126" i="12"/>
  <c r="Q126" i="12"/>
  <c r="V126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43" i="12"/>
  <c r="I143" i="12"/>
  <c r="K143" i="12"/>
  <c r="M143" i="12"/>
  <c r="O143" i="12"/>
  <c r="Q143" i="12"/>
  <c r="V143" i="12"/>
  <c r="G151" i="12"/>
  <c r="I151" i="12"/>
  <c r="I123" i="12" s="1"/>
  <c r="K151" i="12"/>
  <c r="M151" i="12"/>
  <c r="O151" i="12"/>
  <c r="Q151" i="12"/>
  <c r="V151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O123" i="12" s="1"/>
  <c r="Q155" i="12"/>
  <c r="V155" i="12"/>
  <c r="G157" i="12"/>
  <c r="I157" i="12"/>
  <c r="K157" i="12"/>
  <c r="M157" i="12"/>
  <c r="O157" i="12"/>
  <c r="Q157" i="12"/>
  <c r="V157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6" i="12"/>
  <c r="M166" i="12" s="1"/>
  <c r="I166" i="12"/>
  <c r="K166" i="12"/>
  <c r="O166" i="12"/>
  <c r="Q166" i="12"/>
  <c r="V166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5" i="12"/>
  <c r="I175" i="12"/>
  <c r="K175" i="12"/>
  <c r="M175" i="12"/>
  <c r="O175" i="12"/>
  <c r="Q175" i="12"/>
  <c r="V175" i="12"/>
  <c r="G179" i="12"/>
  <c r="I179" i="12"/>
  <c r="K179" i="12"/>
  <c r="M179" i="12"/>
  <c r="O179" i="12"/>
  <c r="Q179" i="12"/>
  <c r="V179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9" i="12"/>
  <c r="I189" i="12"/>
  <c r="K189" i="12"/>
  <c r="M189" i="12"/>
  <c r="O189" i="12"/>
  <c r="Q189" i="12"/>
  <c r="V189" i="12"/>
  <c r="G192" i="12"/>
  <c r="M192" i="12" s="1"/>
  <c r="I192" i="12"/>
  <c r="K192" i="12"/>
  <c r="O192" i="12"/>
  <c r="Q192" i="12"/>
  <c r="V192" i="12"/>
  <c r="I193" i="12"/>
  <c r="O193" i="12"/>
  <c r="Q193" i="12"/>
  <c r="V193" i="12"/>
  <c r="G194" i="12"/>
  <c r="M194" i="12" s="1"/>
  <c r="M193" i="12" s="1"/>
  <c r="I194" i="12"/>
  <c r="K194" i="12"/>
  <c r="K193" i="12" s="1"/>
  <c r="O194" i="12"/>
  <c r="Q194" i="12"/>
  <c r="V194" i="12"/>
  <c r="I195" i="12"/>
  <c r="K195" i="12"/>
  <c r="O195" i="12"/>
  <c r="Q195" i="12"/>
  <c r="G196" i="12"/>
  <c r="M196" i="12" s="1"/>
  <c r="M195" i="12" s="1"/>
  <c r="I196" i="12"/>
  <c r="K196" i="12"/>
  <c r="O196" i="12"/>
  <c r="Q196" i="12"/>
  <c r="V196" i="12"/>
  <c r="V195" i="12" s="1"/>
  <c r="K197" i="12"/>
  <c r="Q197" i="12"/>
  <c r="G198" i="12"/>
  <c r="M198" i="12" s="1"/>
  <c r="M197" i="12" s="1"/>
  <c r="I198" i="12"/>
  <c r="K198" i="12"/>
  <c r="O198" i="12"/>
  <c r="O197" i="12" s="1"/>
  <c r="Q198" i="12"/>
  <c r="V198" i="12"/>
  <c r="V197" i="12" s="1"/>
  <c r="G201" i="12"/>
  <c r="G197" i="12" s="1"/>
  <c r="I201" i="12"/>
  <c r="I197" i="12" s="1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G203" i="12"/>
  <c r="I203" i="12"/>
  <c r="K203" i="12"/>
  <c r="M203" i="12"/>
  <c r="O203" i="12"/>
  <c r="Q203" i="12"/>
  <c r="V203" i="12"/>
  <c r="G207" i="12"/>
  <c r="I207" i="12"/>
  <c r="K207" i="12"/>
  <c r="M207" i="12"/>
  <c r="O207" i="12"/>
  <c r="Q207" i="12"/>
  <c r="V207" i="12"/>
  <c r="G209" i="12"/>
  <c r="G208" i="12" s="1"/>
  <c r="I209" i="12"/>
  <c r="I208" i="12" s="1"/>
  <c r="K209" i="12"/>
  <c r="K208" i="12" s="1"/>
  <c r="O209" i="12"/>
  <c r="O208" i="12" s="1"/>
  <c r="Q209" i="12"/>
  <c r="V209" i="12"/>
  <c r="G212" i="12"/>
  <c r="I212" i="12"/>
  <c r="K212" i="12"/>
  <c r="M212" i="12"/>
  <c r="O212" i="12"/>
  <c r="Q212" i="12"/>
  <c r="Q208" i="12" s="1"/>
  <c r="V212" i="12"/>
  <c r="V208" i="12" s="1"/>
  <c r="G213" i="12"/>
  <c r="M213" i="12" s="1"/>
  <c r="I213" i="12"/>
  <c r="K213" i="12"/>
  <c r="O213" i="12"/>
  <c r="Q213" i="12"/>
  <c r="V213" i="12"/>
  <c r="I214" i="12"/>
  <c r="K214" i="12"/>
  <c r="O214" i="12"/>
  <c r="Q214" i="12"/>
  <c r="G215" i="12"/>
  <c r="M215" i="12" s="1"/>
  <c r="M214" i="12" s="1"/>
  <c r="I215" i="12"/>
  <c r="K215" i="12"/>
  <c r="O215" i="12"/>
  <c r="Q215" i="12"/>
  <c r="V215" i="12"/>
  <c r="V214" i="12" s="1"/>
  <c r="K216" i="12"/>
  <c r="Q216" i="12"/>
  <c r="G217" i="12"/>
  <c r="M217" i="12" s="1"/>
  <c r="M216" i="12" s="1"/>
  <c r="I217" i="12"/>
  <c r="K217" i="12"/>
  <c r="O217" i="12"/>
  <c r="O216" i="12" s="1"/>
  <c r="Q217" i="12"/>
  <c r="V217" i="12"/>
  <c r="V216" i="12" s="1"/>
  <c r="G219" i="12"/>
  <c r="G216" i="12" s="1"/>
  <c r="I219" i="12"/>
  <c r="I216" i="12" s="1"/>
  <c r="K219" i="12"/>
  <c r="M219" i="12"/>
  <c r="O219" i="12"/>
  <c r="Q219" i="12"/>
  <c r="V219" i="12"/>
  <c r="G221" i="12"/>
  <c r="K221" i="12"/>
  <c r="M221" i="12"/>
  <c r="O221" i="12"/>
  <c r="Q221" i="12"/>
  <c r="V221" i="12"/>
  <c r="G222" i="12"/>
  <c r="I222" i="12"/>
  <c r="I221" i="12" s="1"/>
  <c r="K222" i="12"/>
  <c r="M222" i="12"/>
  <c r="O222" i="12"/>
  <c r="Q222" i="12"/>
  <c r="V222" i="12"/>
  <c r="V223" i="12"/>
  <c r="G224" i="12"/>
  <c r="I224" i="12"/>
  <c r="K224" i="12"/>
  <c r="M224" i="12"/>
  <c r="O224" i="12"/>
  <c r="Q224" i="12"/>
  <c r="Q223" i="12" s="1"/>
  <c r="V224" i="12"/>
  <c r="G225" i="12"/>
  <c r="G223" i="12" s="1"/>
  <c r="I225" i="12"/>
  <c r="I223" i="12" s="1"/>
  <c r="K225" i="12"/>
  <c r="O225" i="12"/>
  <c r="O223" i="12" s="1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K223" i="12" s="1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K230" i="12"/>
  <c r="Q230" i="12"/>
  <c r="G231" i="12"/>
  <c r="M231" i="12" s="1"/>
  <c r="M230" i="12" s="1"/>
  <c r="I231" i="12"/>
  <c r="K231" i="12"/>
  <c r="O231" i="12"/>
  <c r="O230" i="12" s="1"/>
  <c r="Q231" i="12"/>
  <c r="V231" i="12"/>
  <c r="V230" i="12" s="1"/>
  <c r="G232" i="12"/>
  <c r="G230" i="12" s="1"/>
  <c r="I232" i="12"/>
  <c r="K232" i="12"/>
  <c r="M232" i="12"/>
  <c r="O232" i="12"/>
  <c r="Q232" i="12"/>
  <c r="V232" i="12"/>
  <c r="G233" i="12"/>
  <c r="I233" i="12"/>
  <c r="K233" i="12"/>
  <c r="M233" i="12"/>
  <c r="O233" i="12"/>
  <c r="Q233" i="12"/>
  <c r="V233" i="12"/>
  <c r="G234" i="12"/>
  <c r="I234" i="12"/>
  <c r="I230" i="12" s="1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M236" i="12"/>
  <c r="O236" i="12"/>
  <c r="Q236" i="12"/>
  <c r="V236" i="12"/>
  <c r="I237" i="12"/>
  <c r="O237" i="12"/>
  <c r="G238" i="12"/>
  <c r="I238" i="12"/>
  <c r="K238" i="12"/>
  <c r="M238" i="12"/>
  <c r="O238" i="12"/>
  <c r="Q238" i="12"/>
  <c r="Q237" i="12" s="1"/>
  <c r="V238" i="12"/>
  <c r="V237" i="12" s="1"/>
  <c r="G239" i="12"/>
  <c r="M239" i="12" s="1"/>
  <c r="I239" i="12"/>
  <c r="K239" i="12"/>
  <c r="K237" i="12" s="1"/>
  <c r="O239" i="12"/>
  <c r="Q239" i="12"/>
  <c r="V239" i="12"/>
  <c r="G240" i="12"/>
  <c r="I240" i="12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/>
  <c r="G245" i="12"/>
  <c r="I245" i="12"/>
  <c r="K245" i="12"/>
  <c r="K244" i="12" s="1"/>
  <c r="M245" i="12"/>
  <c r="O245" i="12"/>
  <c r="O244" i="12" s="1"/>
  <c r="Q245" i="12"/>
  <c r="Q244" i="12" s="1"/>
  <c r="V245" i="12"/>
  <c r="V244" i="12" s="1"/>
  <c r="G247" i="12"/>
  <c r="I247" i="12"/>
  <c r="I244" i="12" s="1"/>
  <c r="K247" i="12"/>
  <c r="M247" i="12"/>
  <c r="O247" i="12"/>
  <c r="Q247" i="12"/>
  <c r="V247" i="12"/>
  <c r="V248" i="12"/>
  <c r="G249" i="12"/>
  <c r="I249" i="12"/>
  <c r="K249" i="12"/>
  <c r="M249" i="12"/>
  <c r="O249" i="12"/>
  <c r="Q249" i="12"/>
  <c r="Q248" i="12" s="1"/>
  <c r="V249" i="12"/>
  <c r="G250" i="12"/>
  <c r="G248" i="12" s="1"/>
  <c r="I250" i="12"/>
  <c r="I248" i="12" s="1"/>
  <c r="K250" i="12"/>
  <c r="O250" i="12"/>
  <c r="O248" i="12" s="1"/>
  <c r="Q250" i="12"/>
  <c r="V250" i="12"/>
  <c r="G251" i="12"/>
  <c r="I251" i="12"/>
  <c r="K251" i="12"/>
  <c r="M251" i="12"/>
  <c r="O251" i="12"/>
  <c r="Q251" i="12"/>
  <c r="V251" i="12"/>
  <c r="G254" i="12"/>
  <c r="M254" i="12" s="1"/>
  <c r="I254" i="12"/>
  <c r="K254" i="12"/>
  <c r="K248" i="12" s="1"/>
  <c r="O254" i="12"/>
  <c r="Q254" i="12"/>
  <c r="V254" i="12"/>
  <c r="G255" i="12"/>
  <c r="I255" i="12"/>
  <c r="K255" i="12"/>
  <c r="M255" i="12"/>
  <c r="O255" i="12"/>
  <c r="Q255" i="12"/>
  <c r="V255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9" i="12"/>
  <c r="I269" i="12"/>
  <c r="K269" i="12"/>
  <c r="M269" i="12"/>
  <c r="O269" i="12"/>
  <c r="Q269" i="12"/>
  <c r="V269" i="12"/>
  <c r="G271" i="12"/>
  <c r="I271" i="12"/>
  <c r="K271" i="12"/>
  <c r="M271" i="12"/>
  <c r="O271" i="12"/>
  <c r="Q271" i="12"/>
  <c r="V271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K277" i="12"/>
  <c r="G278" i="12"/>
  <c r="I278" i="12"/>
  <c r="I277" i="12" s="1"/>
  <c r="K278" i="12"/>
  <c r="M278" i="12"/>
  <c r="O278" i="12"/>
  <c r="O277" i="12" s="1"/>
  <c r="Q278" i="12"/>
  <c r="Q277" i="12" s="1"/>
  <c r="V278" i="12"/>
  <c r="G280" i="12"/>
  <c r="M280" i="12" s="1"/>
  <c r="I280" i="12"/>
  <c r="K280" i="12"/>
  <c r="O280" i="12"/>
  <c r="Q280" i="12"/>
  <c r="V280" i="12"/>
  <c r="V277" i="12" s="1"/>
  <c r="G287" i="12"/>
  <c r="M287" i="12" s="1"/>
  <c r="I287" i="12"/>
  <c r="K287" i="12"/>
  <c r="O287" i="12"/>
  <c r="Q287" i="12"/>
  <c r="V287" i="12"/>
  <c r="G294" i="12"/>
  <c r="M294" i="12" s="1"/>
  <c r="I294" i="12"/>
  <c r="K294" i="12"/>
  <c r="O294" i="12"/>
  <c r="Q294" i="12"/>
  <c r="V294" i="12"/>
  <c r="G296" i="12"/>
  <c r="I296" i="12"/>
  <c r="K296" i="12"/>
  <c r="M296" i="12"/>
  <c r="O296" i="12"/>
  <c r="Q296" i="12"/>
  <c r="V296" i="12"/>
  <c r="G300" i="12"/>
  <c r="I300" i="12"/>
  <c r="K300" i="12"/>
  <c r="M300" i="12"/>
  <c r="O300" i="12"/>
  <c r="Q300" i="12"/>
  <c r="V300" i="12"/>
  <c r="G305" i="12"/>
  <c r="I305" i="12"/>
  <c r="K305" i="12"/>
  <c r="M305" i="12"/>
  <c r="O305" i="12"/>
  <c r="Q305" i="12"/>
  <c r="V305" i="12"/>
  <c r="G306" i="12"/>
  <c r="I306" i="12"/>
  <c r="K306" i="12"/>
  <c r="M306" i="12"/>
  <c r="O306" i="12"/>
  <c r="Q306" i="12"/>
  <c r="V306" i="12"/>
  <c r="G309" i="12"/>
  <c r="I309" i="12"/>
  <c r="K309" i="12"/>
  <c r="M309" i="12"/>
  <c r="O309" i="12"/>
  <c r="Q309" i="12"/>
  <c r="V309" i="12"/>
  <c r="G310" i="12"/>
  <c r="I310" i="12"/>
  <c r="O310" i="12"/>
  <c r="G311" i="12"/>
  <c r="I311" i="12"/>
  <c r="K311" i="12"/>
  <c r="M311" i="12"/>
  <c r="O311" i="12"/>
  <c r="Q311" i="12"/>
  <c r="Q310" i="12" s="1"/>
  <c r="V311" i="12"/>
  <c r="V310" i="12" s="1"/>
  <c r="G316" i="12"/>
  <c r="M316" i="12" s="1"/>
  <c r="I316" i="12"/>
  <c r="K316" i="12"/>
  <c r="K310" i="12" s="1"/>
  <c r="O316" i="12"/>
  <c r="Q316" i="12"/>
  <c r="V316" i="12"/>
  <c r="G321" i="12"/>
  <c r="I321" i="12"/>
  <c r="K321" i="12"/>
  <c r="M321" i="12"/>
  <c r="O321" i="12"/>
  <c r="Q321" i="12"/>
  <c r="V321" i="12"/>
  <c r="G324" i="12"/>
  <c r="G325" i="12"/>
  <c r="M325" i="12" s="1"/>
  <c r="M324" i="12" s="1"/>
  <c r="I325" i="12"/>
  <c r="I324" i="12" s="1"/>
  <c r="K325" i="12"/>
  <c r="K324" i="12" s="1"/>
  <c r="O325" i="12"/>
  <c r="Q325" i="12"/>
  <c r="Q324" i="12" s="1"/>
  <c r="V325" i="12"/>
  <c r="G330" i="12"/>
  <c r="I330" i="12"/>
  <c r="K330" i="12"/>
  <c r="M330" i="12"/>
  <c r="O330" i="12"/>
  <c r="O324" i="12" s="1"/>
  <c r="Q330" i="12"/>
  <c r="V330" i="12"/>
  <c r="V324" i="12" s="1"/>
  <c r="G334" i="12"/>
  <c r="I334" i="12"/>
  <c r="K334" i="12"/>
  <c r="M334" i="12"/>
  <c r="O334" i="12"/>
  <c r="Q334" i="12"/>
  <c r="V334" i="12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2" i="12"/>
  <c r="I342" i="12"/>
  <c r="K342" i="12"/>
  <c r="M342" i="12"/>
  <c r="O342" i="12"/>
  <c r="Q342" i="12"/>
  <c r="V342" i="12"/>
  <c r="G344" i="12"/>
  <c r="I344" i="12"/>
  <c r="K344" i="12"/>
  <c r="M344" i="12"/>
  <c r="O344" i="12"/>
  <c r="Q344" i="12"/>
  <c r="V344" i="12"/>
  <c r="G345" i="12"/>
  <c r="I345" i="12"/>
  <c r="O345" i="12"/>
  <c r="G346" i="12"/>
  <c r="I346" i="12"/>
  <c r="K346" i="12"/>
  <c r="M346" i="12"/>
  <c r="O346" i="12"/>
  <c r="Q346" i="12"/>
  <c r="Q345" i="12" s="1"/>
  <c r="V346" i="12"/>
  <c r="V345" i="12" s="1"/>
  <c r="G349" i="12"/>
  <c r="M349" i="12" s="1"/>
  <c r="I349" i="12"/>
  <c r="K349" i="12"/>
  <c r="K345" i="12" s="1"/>
  <c r="O349" i="12"/>
  <c r="Q349" i="12"/>
  <c r="V349" i="12"/>
  <c r="G351" i="12"/>
  <c r="I351" i="12"/>
  <c r="K351" i="12"/>
  <c r="M351" i="12"/>
  <c r="O351" i="12"/>
  <c r="Q351" i="12"/>
  <c r="V351" i="12"/>
  <c r="G354" i="12"/>
  <c r="M354" i="12" s="1"/>
  <c r="I354" i="12"/>
  <c r="I353" i="12" s="1"/>
  <c r="K354" i="12"/>
  <c r="K353" i="12" s="1"/>
  <c r="O354" i="12"/>
  <c r="Q354" i="12"/>
  <c r="Q353" i="12" s="1"/>
  <c r="V354" i="12"/>
  <c r="G368" i="12"/>
  <c r="M368" i="12" s="1"/>
  <c r="I368" i="12"/>
  <c r="K368" i="12"/>
  <c r="O368" i="12"/>
  <c r="O353" i="12" s="1"/>
  <c r="Q368" i="12"/>
  <c r="V368" i="12"/>
  <c r="V353" i="12" s="1"/>
  <c r="G385" i="12"/>
  <c r="G353" i="12" s="1"/>
  <c r="I385" i="12"/>
  <c r="K385" i="12"/>
  <c r="O385" i="12"/>
  <c r="Q385" i="12"/>
  <c r="V385" i="12"/>
  <c r="G402" i="12"/>
  <c r="I402" i="12"/>
  <c r="K402" i="12"/>
  <c r="M402" i="12"/>
  <c r="O402" i="12"/>
  <c r="Q402" i="12"/>
  <c r="V402" i="12"/>
  <c r="I404" i="12"/>
  <c r="G405" i="12"/>
  <c r="G404" i="12" s="1"/>
  <c r="I405" i="12"/>
  <c r="K405" i="12"/>
  <c r="K404" i="12" s="1"/>
  <c r="M405" i="12"/>
  <c r="M404" i="12" s="1"/>
  <c r="O405" i="12"/>
  <c r="O404" i="12" s="1"/>
  <c r="Q405" i="12"/>
  <c r="Q404" i="12" s="1"/>
  <c r="V405" i="12"/>
  <c r="V404" i="12" s="1"/>
  <c r="Q406" i="12"/>
  <c r="V406" i="12"/>
  <c r="G407" i="12"/>
  <c r="G406" i="12" s="1"/>
  <c r="I407" i="12"/>
  <c r="I406" i="12" s="1"/>
  <c r="K407" i="12"/>
  <c r="K406" i="12" s="1"/>
  <c r="O407" i="12"/>
  <c r="O406" i="12" s="1"/>
  <c r="Q407" i="12"/>
  <c r="V407" i="12"/>
  <c r="V408" i="12"/>
  <c r="G409" i="12"/>
  <c r="M409" i="12" s="1"/>
  <c r="I409" i="12"/>
  <c r="I408" i="12" s="1"/>
  <c r="K409" i="12"/>
  <c r="K408" i="12" s="1"/>
  <c r="O409" i="12"/>
  <c r="Q409" i="12"/>
  <c r="V409" i="12"/>
  <c r="G411" i="12"/>
  <c r="I411" i="12"/>
  <c r="K411" i="12"/>
  <c r="M411" i="12"/>
  <c r="O411" i="12"/>
  <c r="O408" i="12" s="1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Q408" i="12" s="1"/>
  <c r="V413" i="12"/>
  <c r="G414" i="12"/>
  <c r="M414" i="12" s="1"/>
  <c r="I414" i="12"/>
  <c r="K414" i="12"/>
  <c r="O414" i="12"/>
  <c r="Q414" i="12"/>
  <c r="V414" i="12"/>
  <c r="G415" i="12"/>
  <c r="G416" i="12"/>
  <c r="I416" i="12"/>
  <c r="K416" i="12"/>
  <c r="K415" i="12" s="1"/>
  <c r="M416" i="12"/>
  <c r="O416" i="12"/>
  <c r="O415" i="12" s="1"/>
  <c r="Q416" i="12"/>
  <c r="Q415" i="12" s="1"/>
  <c r="V416" i="12"/>
  <c r="V415" i="12" s="1"/>
  <c r="G418" i="12"/>
  <c r="M418" i="12" s="1"/>
  <c r="M415" i="12" s="1"/>
  <c r="I418" i="12"/>
  <c r="I415" i="12" s="1"/>
  <c r="K418" i="12"/>
  <c r="O418" i="12"/>
  <c r="Q418" i="12"/>
  <c r="V418" i="12"/>
  <c r="G420" i="12"/>
  <c r="I420" i="12"/>
  <c r="K420" i="12"/>
  <c r="M420" i="12"/>
  <c r="O420" i="12"/>
  <c r="Q420" i="12"/>
  <c r="V420" i="12"/>
  <c r="G422" i="12"/>
  <c r="I422" i="12"/>
  <c r="K422" i="12"/>
  <c r="M422" i="12"/>
  <c r="O422" i="12"/>
  <c r="Q422" i="12"/>
  <c r="V422" i="12"/>
  <c r="G424" i="12"/>
  <c r="M424" i="12" s="1"/>
  <c r="I424" i="12"/>
  <c r="K424" i="12"/>
  <c r="O424" i="12"/>
  <c r="Q424" i="12"/>
  <c r="V424" i="12"/>
  <c r="Q428" i="12"/>
  <c r="V428" i="12"/>
  <c r="G429" i="12"/>
  <c r="M429" i="12" s="1"/>
  <c r="M428" i="12" s="1"/>
  <c r="I429" i="12"/>
  <c r="I428" i="12" s="1"/>
  <c r="K429" i="12"/>
  <c r="K428" i="12" s="1"/>
  <c r="O429" i="12"/>
  <c r="Q429" i="12"/>
  <c r="V429" i="12"/>
  <c r="G430" i="12"/>
  <c r="I430" i="12"/>
  <c r="K430" i="12"/>
  <c r="M430" i="12"/>
  <c r="O430" i="12"/>
  <c r="O428" i="12" s="1"/>
  <c r="Q430" i="12"/>
  <c r="V430" i="12"/>
  <c r="AE433" i="12"/>
  <c r="F40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G263" i="12" l="1"/>
  <c r="I71" i="1" s="1"/>
  <c r="I263" i="12"/>
  <c r="O263" i="12"/>
  <c r="M263" i="12"/>
  <c r="V263" i="12"/>
  <c r="K263" i="12"/>
  <c r="Q263" i="12"/>
  <c r="I76" i="1"/>
  <c r="F39" i="1"/>
  <c r="F41" i="1"/>
  <c r="AF433" i="12"/>
  <c r="M385" i="12"/>
  <c r="M353" i="12" s="1"/>
  <c r="M123" i="12"/>
  <c r="M237" i="12"/>
  <c r="M86" i="12"/>
  <c r="M408" i="12"/>
  <c r="M345" i="12"/>
  <c r="M310" i="12"/>
  <c r="M30" i="12"/>
  <c r="M277" i="12"/>
  <c r="M407" i="12"/>
  <c r="M406" i="12" s="1"/>
  <c r="M250" i="12"/>
  <c r="M248" i="12" s="1"/>
  <c r="M225" i="12"/>
  <c r="M223" i="12" s="1"/>
  <c r="M209" i="12"/>
  <c r="M208" i="12" s="1"/>
  <c r="G277" i="12"/>
  <c r="G107" i="12"/>
  <c r="G237" i="12"/>
  <c r="G123" i="12"/>
  <c r="G214" i="12"/>
  <c r="G195" i="12"/>
  <c r="G84" i="12"/>
  <c r="G428" i="12"/>
  <c r="G408" i="12"/>
  <c r="G193" i="12"/>
  <c r="M85" i="12"/>
  <c r="M84" i="12" s="1"/>
  <c r="J41" i="1"/>
  <c r="J39" i="1"/>
  <c r="J42" i="1" s="1"/>
  <c r="J40" i="1"/>
  <c r="G433" i="12" l="1"/>
  <c r="F42" i="1"/>
  <c r="G41" i="1"/>
  <c r="G39" i="1"/>
  <c r="G42" i="1" s="1"/>
  <c r="G25" i="1" s="1"/>
  <c r="A25" i="1" s="1"/>
  <c r="G40" i="1"/>
  <c r="H40" i="1" s="1"/>
  <c r="I40" i="1" s="1"/>
  <c r="I82" i="1"/>
  <c r="I17" i="1"/>
  <c r="I21" i="1" s="1"/>
  <c r="H41" i="1"/>
  <c r="I41" i="1" s="1"/>
  <c r="A26" i="1" l="1"/>
  <c r="G26" i="1"/>
  <c r="J81" i="1"/>
  <c r="J55" i="1"/>
  <c r="J72" i="1"/>
  <c r="J68" i="1"/>
  <c r="J74" i="1"/>
  <c r="J75" i="1"/>
  <c r="J64" i="1"/>
  <c r="J53" i="1"/>
  <c r="J77" i="1"/>
  <c r="J62" i="1"/>
  <c r="J57" i="1"/>
  <c r="J56" i="1"/>
  <c r="J60" i="1"/>
  <c r="J49" i="1"/>
  <c r="J70" i="1"/>
  <c r="J59" i="1"/>
  <c r="J79" i="1"/>
  <c r="J78" i="1"/>
  <c r="J67" i="1"/>
  <c r="J73" i="1"/>
  <c r="J61" i="1"/>
  <c r="J51" i="1"/>
  <c r="J76" i="1"/>
  <c r="J65" i="1"/>
  <c r="J80" i="1"/>
  <c r="J63" i="1"/>
  <c r="J54" i="1"/>
  <c r="J66" i="1"/>
  <c r="J69" i="1"/>
  <c r="J58" i="1"/>
  <c r="J52" i="1"/>
  <c r="J71" i="1"/>
  <c r="J50" i="1"/>
  <c r="G23" i="1"/>
  <c r="A23" i="1" s="1"/>
  <c r="G28" i="1"/>
  <c r="H39" i="1"/>
  <c r="A24" i="1" l="1"/>
  <c r="G24" i="1"/>
  <c r="A27" i="1" s="1"/>
  <c r="J82" i="1"/>
  <c r="I39" i="1"/>
  <c r="I42" i="1" s="1"/>
  <c r="H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A0E3EEFA-3BD9-4288-A09A-49E3CEA2AF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E0B3B36-B35A-42D5-BAFD-FE33CAB1651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<sst xmlns="http://schemas.openxmlformats.org/spreadsheetml/2006/main" count="2006" uniqueCount="633">
  <si>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</si>
  <si>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</si>
  <si>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</si>
  <si>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</si>
  <si>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</si>
  <si>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</si>
  <si>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</si>
  <si>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</si>
  <si>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</si>
  <si>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</si>
  <si>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</si>
  <si>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</si>
  <si>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</si>
  <si>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</si>
  <si>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</si>
  <si>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</si>
  <si>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</si>
  <si>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</si>
  <si>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</si>
  <si>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</si>
  <si>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</si>
  <si>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</si>
  <si>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</si>
  <si>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</si>
  <si>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</si>
  <si>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</si>
  <si>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</si>
  <si>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</si>
  <si>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</si>
  <si>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</si>
  <si>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</si>
  <si>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</si>
  <si>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</si>
  <si>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</si>
  <si>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</si>
  <si>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</si>
  <si>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</si>
  <si>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</si>
  <si>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</si>
  <si>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</si>
  <si>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</si>
  <si>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</si>
  <si>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</si>
  <si>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</si>
  <si>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</si>
  <si>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</si>
  <si>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Objekt:</t>
  </si>
  <si>
    <t>Rozpočet:</t>
  </si>
  <si>
    <t>W84-2024</t>
  </si>
  <si>
    <t>Oprava kuchyně v MŠ Tarnavova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</si>
  <si>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</si>
  <si>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</si>
  <si>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</si>
  <si>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</si>
  <si>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</si>
  <si>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</si>
  <si>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</si>
  <si>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</si>
  <si>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</si>
  <si>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</si>
  <si>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povrchu, podlahy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</si>
  <si>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</si>
  <si>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</si>
  <si>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</si>
  <si>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</si>
  <si>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</si>
  <si>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</si>
  <si>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</si>
  <si>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</si>
  <si>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</si>
  <si>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</si>
  <si>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954</t>
  </si>
  <si>
    <t>Opláštění konstrukcí sádrokartonovými deskami</t>
  </si>
  <si>
    <t>96</t>
  </si>
  <si>
    <t>Bourání konstrukcí</t>
  </si>
  <si>
    <t>99</t>
  </si>
  <si>
    <t>Staveništní přesun hmot</t>
  </si>
  <si>
    <t>38-1</t>
  </si>
  <si>
    <t>Gastro vybavení</t>
  </si>
  <si>
    <t>711</t>
  </si>
  <si>
    <t>Izolace proti vodě</t>
  </si>
  <si>
    <t>713</t>
  </si>
  <si>
    <t>Izolace tepelné</t>
  </si>
  <si>
    <t>720</t>
  </si>
  <si>
    <t>Ústřední vytápění</t>
  </si>
  <si>
    <t>725</t>
  </si>
  <si>
    <t>Zařizovací předměty</t>
  </si>
  <si>
    <t>728</t>
  </si>
  <si>
    <t>Vzduchotechnika</t>
  </si>
  <si>
    <t>730</t>
  </si>
  <si>
    <t>733</t>
  </si>
  <si>
    <t>Rozvod potrubí</t>
  </si>
  <si>
    <t>734</t>
  </si>
  <si>
    <t>Armatury</t>
  </si>
  <si>
    <t>761</t>
  </si>
  <si>
    <t>Konstrukce sklobetonové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</si>
  <si>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</si>
  <si>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</si>
  <si>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</si>
  <si>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</si>
  <si>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</si>
  <si>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</si>
  <si>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</si>
  <si>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</si>
  <si>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</si>
  <si>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</si>
  <si>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</si>
  <si>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</si>
  <si>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</si>
  <si>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</si>
  <si>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</si>
  <si>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</si>
  <si>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</si>
  <si>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</si>
  <si>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</si>
  <si>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</si>
  <si>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</si>
  <si>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</si>
  <si>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</si>
  <si>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</si>
  <si>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</si>
  <si>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</si>
  <si>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</si>
  <si>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</si>
  <si>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</si>
  <si>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</si>
  <si>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</si>
  <si>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</si>
  <si>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</si>
  <si>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</si>
  <si>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</si>
  <si>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</si>
  <si>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</si>
  <si>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</si>
  <si>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</si>
  <si>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</si>
  <si>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</si>
  <si>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</si>
  <si>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</si>
  <si>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</si>
  <si>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</si>
  <si>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</si>
  <si>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</si>
  <si>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</si>
  <si>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</si>
  <si>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</si>
  <si>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</si>
  <si>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310271530R00</t>
  </si>
  <si>
    <t>Zazdívka otvorů do 1 m2, pórobet.tvárnice, tl.30cm</t>
  </si>
  <si>
    <t>m3</t>
  </si>
  <si>
    <t>RTS 24/ II</t>
  </si>
  <si>
    <t>Práce</t>
  </si>
  <si>
    <t>Běžná</t>
  </si>
  <si>
    <t>POL1_</t>
  </si>
  <si>
    <t>0,75*0,35*0,3</t>
  </si>
  <si>
    <t>VV</t>
  </si>
  <si>
    <t>317121047RT2</t>
  </si>
  <si>
    <t>Překlad nenosný pórobetonový, světlost otvoru do 1050 mm překlad nenosný NEP 100-1250, 124 x 24,9 x 10 cm</t>
  </si>
  <si>
    <t>kus</t>
  </si>
  <si>
    <t>317121047RT3</t>
  </si>
  <si>
    <t>Překlad nenosný pórobetonový, světlost otvoru do 1050 mm překlad nenosný NEP 125-1250, 124 x 24,9 x 12,5 cm</t>
  </si>
  <si>
    <t>340271510R00</t>
  </si>
  <si>
    <t>Zazdívka otvorů pl.do 1 m2, pórobet.tvár.,tl.10 cm</t>
  </si>
  <si>
    <t>0,4*0,4*0,1</t>
  </si>
  <si>
    <t>0,8*0,35*0,1</t>
  </si>
  <si>
    <t>342255024R00</t>
  </si>
  <si>
    <t>Příčky z desek porobetonových tl. 100 mm</t>
  </si>
  <si>
    <t>m2</t>
  </si>
  <si>
    <t>1*2,1</t>
  </si>
  <si>
    <t>1,8*3-0,8*2</t>
  </si>
  <si>
    <t>342255026R00</t>
  </si>
  <si>
    <t>Příčky z desek porobetonových tl. 125 mm</t>
  </si>
  <si>
    <t>(1,07+2,15)*3</t>
  </si>
  <si>
    <t>(2,77+0,53)*3-0,9*2</t>
  </si>
  <si>
    <t>342941111R00</t>
  </si>
  <si>
    <t>Připojení příček ke stáv.konstr. kotvou na hmožd.</t>
  </si>
  <si>
    <t>m</t>
  </si>
  <si>
    <t>Včetně dodávky kotev i spojovacího materiálu.</t>
  </si>
  <si>
    <t>POP</t>
  </si>
  <si>
    <t>3*7</t>
  </si>
  <si>
    <t>317940911RAA</t>
  </si>
  <si>
    <t>Osazení válcovaných profilů dodatečně vysekání drážky, dodávka profilů a zapravení</t>
  </si>
  <si>
    <t>t</t>
  </si>
  <si>
    <t>Součtová</t>
  </si>
  <si>
    <t>Agregovaná položka</t>
  </si>
  <si>
    <t>POL2_</t>
  </si>
  <si>
    <t>P3 I č. 100 : 1*8,34/1000</t>
  </si>
  <si>
    <t>411388531R00</t>
  </si>
  <si>
    <t>Zabetonování otvorů o ploše do 1 m2 ve stropech vč. bednění a výztuže</t>
  </si>
  <si>
    <t>d- doplnění stropní kce : 0,4*0,4*0,4</t>
  </si>
  <si>
    <t>601011141RT3</t>
  </si>
  <si>
    <t>Omítka na stropech/podhledech štuková vnitřní, ručně tloušťka vrstvy 4 mm</t>
  </si>
  <si>
    <t>101-112 : 9,4+18,2+3,5+7,9+8,4+8,2+38,7+7+2,7+2+3,5+6,34+6</t>
  </si>
  <si>
    <t>602011112R00</t>
  </si>
  <si>
    <t>Omítka na stěnách jádrová vápenocementová, ručně</t>
  </si>
  <si>
    <t>vyrovnání pod obklad : 108,96</t>
  </si>
  <si>
    <t>po zazděných otvorech : 5</t>
  </si>
  <si>
    <t>602011141RT3</t>
  </si>
  <si>
    <t>Omítka na stěnách štuková vápenná vnitřní, ručně tloušťka vrstvy 4 mm</t>
  </si>
  <si>
    <t>101 : (4,4+2,3)*2*2,975</t>
  </si>
  <si>
    <t>102 : (14,3+1,7)*2*2,975</t>
  </si>
  <si>
    <t>103 : (1,14+3,07)*2*2,975</t>
  </si>
  <si>
    <t>104 : (4,62+1,71)*2*2,975</t>
  </si>
  <si>
    <t>105 : (4,6+1,8)*2*2,975</t>
  </si>
  <si>
    <t>106 : (4,6+1,9)*2*1</t>
  </si>
  <si>
    <t>107 : (5,92+7,42+0,7+0,7+1,6)*2*1</t>
  </si>
  <si>
    <t>107.1 : (2,4+3,4)*2*1</t>
  </si>
  <si>
    <t>108 : (2,165+1,265)*2*2,975</t>
  </si>
  <si>
    <t>109 : (1,9+1,09)*2*2,975</t>
  </si>
  <si>
    <t>110 : (1,9+1,9)*2*2,975</t>
  </si>
  <si>
    <t>111 : (2,4+2,64)*2*2,975</t>
  </si>
  <si>
    <t>112 : (2,04+2,94)*2*2,975</t>
  </si>
  <si>
    <t>Mezisoučet</t>
  </si>
  <si>
    <t>602031101R00</t>
  </si>
  <si>
    <t xml:space="preserve">Přilnavostní a penetrační nátěr stěn </t>
  </si>
  <si>
    <t>pod vyrovnání pod obklad : 108,96</t>
  </si>
  <si>
    <t>nové příčky : (5,9+17,76)*2</t>
  </si>
  <si>
    <t>601011198R00</t>
  </si>
  <si>
    <t>Penetrace na stropech</t>
  </si>
  <si>
    <t>610991111R00</t>
  </si>
  <si>
    <t>Zakrývání výplní vnitřních otvorů</t>
  </si>
  <si>
    <t>1,2*1,8*2</t>
  </si>
  <si>
    <t>2,4*1,8</t>
  </si>
  <si>
    <t>0,9*0,9</t>
  </si>
  <si>
    <t>1,2*0,9</t>
  </si>
  <si>
    <t>1,2*3</t>
  </si>
  <si>
    <t>2,4*3</t>
  </si>
  <si>
    <t>612473185R00</t>
  </si>
  <si>
    <t>Příplatek za zabudované rohové lišty v ploše stěn</t>
  </si>
  <si>
    <t>nové příčky : 47,32</t>
  </si>
  <si>
    <t>612481211RT2</t>
  </si>
  <si>
    <t xml:space="preserve">Montáž výztužné sítě (perlinky) do stěrky - vnitřní stěny včetně výztužné sítě a stěrkového tmelu </t>
  </si>
  <si>
    <t>62-001.RXX</t>
  </si>
  <si>
    <t>Oprava vnějších omítek - komletní provedení viz stávající a lešení</t>
  </si>
  <si>
    <t>Vlastní</t>
  </si>
  <si>
    <t>Indiv</t>
  </si>
  <si>
    <t>631312621R00</t>
  </si>
  <si>
    <t>Mazanina betonová tl. 5 - 8 cm C 20/25</t>
  </si>
  <si>
    <t>Včetně vytvoření dilatačních spár, bez zaplnění.</t>
  </si>
  <si>
    <t>A2 : (8,4+38,7)*0,075</t>
  </si>
  <si>
    <t>631315621R00</t>
  </si>
  <si>
    <t>Mazanina betonová tl. 12 - 24 cm C 20/25</t>
  </si>
  <si>
    <t>3*0,2</t>
  </si>
  <si>
    <t>631319175R00</t>
  </si>
  <si>
    <t>Příplatek za stržení povrchu mazaniny tl. 24 cm</t>
  </si>
  <si>
    <t>631343891R00</t>
  </si>
  <si>
    <t xml:space="preserve">Penetrace hloubková </t>
  </si>
  <si>
    <t>B : 3,5+6,34+6</t>
  </si>
  <si>
    <t>A : 9,4+18,2+3,5+7,9+8,4+8,2+38,7+7+2,7+2</t>
  </si>
  <si>
    <t>631361921RT4</t>
  </si>
  <si>
    <t>Výztuž mazanin svařovanou sítí KH 30, drát d 6,0 mm, oko 100 x 100 mm</t>
  </si>
  <si>
    <t>3*1,25*4,44/1000</t>
  </si>
  <si>
    <t>631571002R00</t>
  </si>
  <si>
    <t>Násyp z kameniva</t>
  </si>
  <si>
    <t>3*0,3</t>
  </si>
  <si>
    <t>632411110R00</t>
  </si>
  <si>
    <t>Samonivelační stěrka, ruční zpracování tl. 10 mm</t>
  </si>
  <si>
    <t>63-001.RXX</t>
  </si>
  <si>
    <t>Vyplnění trhlin ve stávající podlaze</t>
  </si>
  <si>
    <t>642944121RT2</t>
  </si>
  <si>
    <t>Osazení ocelových zárubní dodatečně do 2,5 m2 včetně dodávky zárubně 600 x 1970 x 100-80 mm</t>
  </si>
  <si>
    <t>Z/3 : 1</t>
  </si>
  <si>
    <t>642944121RT4</t>
  </si>
  <si>
    <t>Osazení ocelových zárubní dodatečně do 2,5 m2 včetně dodávky zárubně 800 x 1970 x 100-80 mm</t>
  </si>
  <si>
    <t>Z/3 : 5+2</t>
  </si>
  <si>
    <t>642944121RT5</t>
  </si>
  <si>
    <t>Osazení ocelových zárubní dodatečně do 2,5 m2 včetně dodávky zárubně 900 x 1970 x 100-80 mm</t>
  </si>
  <si>
    <t>Z/3 : 2+2+1+1</t>
  </si>
  <si>
    <t>941955002R00</t>
  </si>
  <si>
    <t>Lešení lehké pomocné, výška podlahy do 1,9 m</t>
  </si>
  <si>
    <t>952901111R00</t>
  </si>
  <si>
    <t>Vyčištění budov o výšce podlaží do 4 m</t>
  </si>
  <si>
    <t>342267111RT3</t>
  </si>
  <si>
    <t>Obklad trámů sádrokartonem dvoustranný do 0,5/0,5m desky standard impreg. tl. 12,5 mm</t>
  </si>
  <si>
    <t>a : 1</t>
  </si>
  <si>
    <t>962036412R00</t>
  </si>
  <si>
    <t>Demontáž SDK krytu, 1x kov.kce, 1x oplášť.12,5 mm</t>
  </si>
  <si>
    <t>7,8*1,3</t>
  </si>
  <si>
    <t>962042321R00</t>
  </si>
  <si>
    <t>Bourání zdiva nadzákladového z betonu prostého</t>
  </si>
  <si>
    <t>soklík : 1,8*0,1*0,1</t>
  </si>
  <si>
    <t>963016211R00</t>
  </si>
  <si>
    <t>Demontáž podhledu SDK z kazet 600x600 mm, kov.rošt úschova pro zpětnou montáž</t>
  </si>
  <si>
    <t>965042221RT2</t>
  </si>
  <si>
    <t>Bourání mazanin betonových tl. nad 10 cm, pl. 1 m2 ručně tl. mazaniny 15 - 20 cm</t>
  </si>
  <si>
    <t>podlaha v pásu š. 50 mm : 3*0,2</t>
  </si>
  <si>
    <t>965043321RT1</t>
  </si>
  <si>
    <t>Bourání podkladů bet., potěr, tl, do 10 cm</t>
  </si>
  <si>
    <t>105 : 8,6*0,045</t>
  </si>
  <si>
    <t>107 : 46*0,045</t>
  </si>
  <si>
    <t>965048150R00</t>
  </si>
  <si>
    <t>Dočištění povrchu po vybourání dlažeb, tmel do 50%</t>
  </si>
  <si>
    <t>965081712R00</t>
  </si>
  <si>
    <t>Bourání dlažeb keramických tl.10 mm</t>
  </si>
  <si>
    <t>101 : 9,4</t>
  </si>
  <si>
    <t>102 : 18,2</t>
  </si>
  <si>
    <t>108 : 2,7</t>
  </si>
  <si>
    <t>109 : 2</t>
  </si>
  <si>
    <t>103 : 3,5</t>
  </si>
  <si>
    <t>107 : 46</t>
  </si>
  <si>
    <t>105 : 8,6</t>
  </si>
  <si>
    <t>965081702R00</t>
  </si>
  <si>
    <t xml:space="preserve">Bourání soklíků z dlažeb keramických </t>
  </si>
  <si>
    <t>101 : (4,4+2,2)*2</t>
  </si>
  <si>
    <t>102 : (14,2+1,6)*2</t>
  </si>
  <si>
    <t>108 : (2,14+1,24)*2</t>
  </si>
  <si>
    <t>109 : (1,9+1,09)*2</t>
  </si>
  <si>
    <t>103 : (3,06+1,14)*2</t>
  </si>
  <si>
    <t>107 : 40</t>
  </si>
  <si>
    <t>105 : (4,7+1,8)*2</t>
  </si>
  <si>
    <t>965082941R00</t>
  </si>
  <si>
    <t>Odstranění násypu tl. nad 20 cm jakékoliv plochy</t>
  </si>
  <si>
    <t>podlaha v pásu š. 50 mm : 3*0,3</t>
  </si>
  <si>
    <t>968061112R00</t>
  </si>
  <si>
    <t>Vyvěšení dřevěných a plastových okenních křídel pl. do 1,5 m2</t>
  </si>
  <si>
    <t>968061125R00</t>
  </si>
  <si>
    <t>Vyvěšení dřevěných a plastových dveřních křídel pl. do 2 m2</t>
  </si>
  <si>
    <t>968062355R00</t>
  </si>
  <si>
    <t>Vybourání dřevěných rámů oken dvojitých pl. 2 m2</t>
  </si>
  <si>
    <t>0,9*1,2</t>
  </si>
  <si>
    <t>968072455R00</t>
  </si>
  <si>
    <t>Vybourání kovových dveřních zárubní pl. do 2 m2</t>
  </si>
  <si>
    <t>0,9*2*6</t>
  </si>
  <si>
    <t>0,8*2*7</t>
  </si>
  <si>
    <t>0,6*2</t>
  </si>
  <si>
    <t>968095001R00</t>
  </si>
  <si>
    <t>Bourání parapetů dřevěných š. do 25 cm</t>
  </si>
  <si>
    <t>0,9*2</t>
  </si>
  <si>
    <t>970231300R00</t>
  </si>
  <si>
    <t>Řezání cihelného zdiva hl. řezu 300 mm</t>
  </si>
  <si>
    <t>0,8*4</t>
  </si>
  <si>
    <t>(0,8+0,4)*2</t>
  </si>
  <si>
    <t>970251100R00</t>
  </si>
  <si>
    <t>Řezání železobetonu hl. řezu 100 mm</t>
  </si>
  <si>
    <t>otvor v panelové příčce : 1+2,03+2,03</t>
  </si>
  <si>
    <t>pro VZT : 0,4*4</t>
  </si>
  <si>
    <t>970251200R00</t>
  </si>
  <si>
    <t>Řezání železobetonu hl. řezu 200 mm</t>
  </si>
  <si>
    <t>podlaha v pásu š. 50 mm : 10</t>
  </si>
  <si>
    <t>971033541R00</t>
  </si>
  <si>
    <t>Vybourání otv. zeď cihel. pl.1 m2, tl.30 cm, MVC</t>
  </si>
  <si>
    <t>Včetně pomocného lešení o výšce podlahy do 1900 mm a pro zatížení do 1,5 kPa  (150 kg/m2).</t>
  </si>
  <si>
    <t>otvor : 0,8*0,8*0,3</t>
  </si>
  <si>
    <t>0,4*0,8*0,3</t>
  </si>
  <si>
    <t>971033631R00</t>
  </si>
  <si>
    <t>Vybourání otv. zeď cihel. pl.4 m2, tl.15 cm, MVC</t>
  </si>
  <si>
    <t>0,8*2,975</t>
  </si>
  <si>
    <t>(1,07+1,2)*2,975-0,9*1,2</t>
  </si>
  <si>
    <t>971052621R00</t>
  </si>
  <si>
    <t>Vybourání otvorů zdi želbet. pl. 4 m2, tl. 10 cm</t>
  </si>
  <si>
    <t>1*2,03</t>
  </si>
  <si>
    <t>0,4*0,4</t>
  </si>
  <si>
    <t>976085311R00</t>
  </si>
  <si>
    <t>Vybourání kanal.rámů a poklopů plochy do 0,6 m2</t>
  </si>
  <si>
    <t>978059531R00</t>
  </si>
  <si>
    <t>Odsekání vnitřních obkladů stěn nad 2 m2</t>
  </si>
  <si>
    <t>105 : 5,2*1,8*2</t>
  </si>
  <si>
    <t>107 : (5,6+3,37+0,9+0,7+1,08+4,75+3,62+0,7+0,4+0,7+1,9+3,33+2,25+0,15+0,8+0,7+0,45+0,7+1,15+2,85+1,25+1,07)*1,8</t>
  </si>
  <si>
    <t>-0,9*1,8*2</t>
  </si>
  <si>
    <t>-0,9*1,8</t>
  </si>
  <si>
    <t>96-002.RXX</t>
  </si>
  <si>
    <t>Demontáž dřevěné konstrukce vč. dřevěné podlážky 1700x3300*1500 mm</t>
  </si>
  <si>
    <t>soub</t>
  </si>
  <si>
    <t>- sloupky v.3 m, výplň z prken v. 1,5 m</t>
  </si>
  <si>
    <t>"3" : 1</t>
  </si>
  <si>
    <t>96-005.RXX</t>
  </si>
  <si>
    <t>Vybouraní průrazů pro napojení rozvodů ZTI a VZT vč. začištění po montáži</t>
  </si>
  <si>
    <t>999281105R00</t>
  </si>
  <si>
    <t>Přesun hmot pro opravy a údržbu do výšky 6 m</t>
  </si>
  <si>
    <t>Přesun hmot</t>
  </si>
  <si>
    <t>POL7_</t>
  </si>
  <si>
    <t>38-1-001.RXX</t>
  </si>
  <si>
    <t>Gastro vybavení viz samostatný položkový rozpočet</t>
  </si>
  <si>
    <t>711212000R00</t>
  </si>
  <si>
    <t>Penetrace podkladu pod hydroizolační hmoty</t>
  </si>
  <si>
    <t>A2 : (8,4+38,7)*1,1</t>
  </si>
  <si>
    <t>dřezy : 20</t>
  </si>
  <si>
    <t>711-001.RXX</t>
  </si>
  <si>
    <t>Zaizolování podlahových vpustí</t>
  </si>
  <si>
    <t>711140016RAB</t>
  </si>
  <si>
    <t xml:space="preserve">Izolace proti vodě vodorovná přitavená, 1x 1x ALP, 1x modif.pás </t>
  </si>
  <si>
    <t>711210020RA0</t>
  </si>
  <si>
    <t>Stěrka hydroizolační těsnicí hmotou</t>
  </si>
  <si>
    <t>Nanesení hydroizolační stěrky ve dvou vrstvách. Vlepení těsnicí pásky do spoje podlaha-stěna, stěn-stěna, přitlačení a uhlazení, přetažení pásky další vrstvou izolační stěrky.</t>
  </si>
  <si>
    <t>998711101R00</t>
  </si>
  <si>
    <t>Přesun hmot pro izolace proti vodě, výšky do 6 m</t>
  </si>
  <si>
    <t>713191221R00</t>
  </si>
  <si>
    <t>Dilatační pásek podél stěn včetně dodávky</t>
  </si>
  <si>
    <t>107 : (5,92+7,42+0,7+0,7+1,6)*2</t>
  </si>
  <si>
    <t>107.1 : (2,4+3,4)*2</t>
  </si>
  <si>
    <t>713-001.RXX</t>
  </si>
  <si>
    <t>D+M izolace potrubí DN 40 MW s Al polepem tl. 40 mm</t>
  </si>
  <si>
    <t>998713201R00</t>
  </si>
  <si>
    <t>Přesun hmot pro izolace tepelné, výšky do 6 m</t>
  </si>
  <si>
    <t>720-001.RXX</t>
  </si>
  <si>
    <t>Zdravotechnická instalace  viz samostatný položkový rozpočet</t>
  </si>
  <si>
    <t>725-001.RXX</t>
  </si>
  <si>
    <t>D+M dávkovač mýdla nerez, objem 400 ml, uzamykatelný</t>
  </si>
  <si>
    <t>V/1 : 2</t>
  </si>
  <si>
    <t>725-002.RXX</t>
  </si>
  <si>
    <t>D+M zásobník na papírové ručníky nerez, kapacita 250 ks, 255x155x120 mm, uzamykatelný</t>
  </si>
  <si>
    <t>728415812R00</t>
  </si>
  <si>
    <t>Demontáž mřížky větrací nebo ventilační do 0,10 m2</t>
  </si>
  <si>
    <t>730-001.RXX</t>
  </si>
  <si>
    <t xml:space="preserve">Napuštění a vypuštění systému ÚT </t>
  </si>
  <si>
    <t>730-002.RXX</t>
  </si>
  <si>
    <t>Demontáž těles ÚT pro zpětnou montáž</t>
  </si>
  <si>
    <t>730-003.RXX</t>
  </si>
  <si>
    <t>Zpětná montáž otopných těles</t>
  </si>
  <si>
    <t>730-004.RXX</t>
  </si>
  <si>
    <t>Nátěr stávajících otopných těles vč. odstranění stávajícího nátěru, 1x zákl. nátěr + 2x vrchní bílá barva (speciální barvy pro nátěr teplovodního potrubí a těles)</t>
  </si>
  <si>
    <t>730-005.RXX</t>
  </si>
  <si>
    <t>Nátěr stávajících rozvodů potrubí - odstranění stávajícího nátěru, 1x zákl. nátěr + 2x vrchní bílá barva (speciální barvy pro nátěr teplovodního potrubí a těles)</t>
  </si>
  <si>
    <t>730-006.RXX</t>
  </si>
  <si>
    <t>Revize a zkoušky rozvodů ÚT</t>
  </si>
  <si>
    <t>733110808R00</t>
  </si>
  <si>
    <t>Demontáž potrubí ocelového závitového do DN 32-50</t>
  </si>
  <si>
    <t>733-001.RXX</t>
  </si>
  <si>
    <t>Přechod ze závitov. potrubí na lisovací DN40</t>
  </si>
  <si>
    <t>733-002.RXX</t>
  </si>
  <si>
    <t>Potrubí z C-STEEL 42x1,5</t>
  </si>
  <si>
    <t>733-003.RXX</t>
  </si>
  <si>
    <t>Montáž potrubí z C-STEEL 42x1,5, spojované lisováním</t>
  </si>
  <si>
    <t>733-004.RXX</t>
  </si>
  <si>
    <t>Kotvení potrubí</t>
  </si>
  <si>
    <t>kg</t>
  </si>
  <si>
    <t>998733201R00</t>
  </si>
  <si>
    <t>Přesun hmot pro rozvody potrubí, výšky do 6 m</t>
  </si>
  <si>
    <t>734209113R00</t>
  </si>
  <si>
    <t>Montáž armatur závitových,se 2závity, G 1/2</t>
  </si>
  <si>
    <t>734209117R00</t>
  </si>
  <si>
    <t>Montáž armatur závitových,se 2závity, G 6/4</t>
  </si>
  <si>
    <t>734-001.RXX</t>
  </si>
  <si>
    <t>Kohout plnící a vypouštěcí G1/2</t>
  </si>
  <si>
    <t>734-002.RXX</t>
  </si>
  <si>
    <t>Regulační ventil ve zkratu DN 15</t>
  </si>
  <si>
    <t>734-003.RXX</t>
  </si>
  <si>
    <t>Kohout kulový DN40</t>
  </si>
  <si>
    <t>998734201R00</t>
  </si>
  <si>
    <t>Přesun hmot pro armatury, výšky do 6 m</t>
  </si>
  <si>
    <t>761122100R00</t>
  </si>
  <si>
    <t>Sklobetonové stěny tl. 80 mm, tvárnice 1919/8, čiré</t>
  </si>
  <si>
    <t>1,8*0,8</t>
  </si>
  <si>
    <t>998761101R00</t>
  </si>
  <si>
    <t>Přesun hmot pro sklobetonové konstr., výšky do 6 m</t>
  </si>
  <si>
    <t>766661112R00</t>
  </si>
  <si>
    <t>Montáž dveří do zárubně,otevíravých 1kř.do 0,8 m</t>
  </si>
  <si>
    <t>766661122R00</t>
  </si>
  <si>
    <t>Montáž dveří do zárubně,otevíravých 1kř.nad 0,8 m</t>
  </si>
  <si>
    <t>766-001.RXX</t>
  </si>
  <si>
    <t xml:space="preserve">Příplatek za D+M větrací mřížka do dveří </t>
  </si>
  <si>
    <t>3/L : 1*2</t>
  </si>
  <si>
    <t>4/P : 1*2</t>
  </si>
  <si>
    <t>54914632R</t>
  </si>
  <si>
    <t>Kování dveřní</t>
  </si>
  <si>
    <t>SPCM</t>
  </si>
  <si>
    <t>Specifikace</t>
  </si>
  <si>
    <t>POL3_</t>
  </si>
  <si>
    <t>61164020R</t>
  </si>
  <si>
    <t>Dveře dřevěné interiérové HPL 600 x 1970 mm L/P, plné, odstín RAL, zámek</t>
  </si>
  <si>
    <t>4/L/P : 1</t>
  </si>
  <si>
    <t>61164022R</t>
  </si>
  <si>
    <t>Dveře dřevěné interiérové HPL 800 x 1970 mm L/P, plné, odstín RAL, zámek</t>
  </si>
  <si>
    <t>2/L/P : 6+1</t>
  </si>
  <si>
    <t>3/L : 1</t>
  </si>
  <si>
    <t>61164023R</t>
  </si>
  <si>
    <t>Dveře dřevěné interiérové HPL 900 x 1970 mm L/P, plné, odstín RAL, zámek</t>
  </si>
  <si>
    <t>1/L/P : 3+3</t>
  </si>
  <si>
    <t>998766101R00</t>
  </si>
  <si>
    <t>Přesun hmot pro truhlářské konstr., výšky do 6 m</t>
  </si>
  <si>
    <t>767587211RX1</t>
  </si>
  <si>
    <t>Podhled minerální,vidit.kce,kazeta 600x600mm montáž bez dodávky podhledu</t>
  </si>
  <si>
    <t>zpětná montáž : 2</t>
  </si>
  <si>
    <t>767-001.RXX</t>
  </si>
  <si>
    <t>D+M lemování - ocelový rám L80/8 spojen pásy 50x5 vč. nátěru a kotvení</t>
  </si>
  <si>
    <t>0,8*4*2*9*1,2</t>
  </si>
  <si>
    <t>0,4*4*2*9*1,2</t>
  </si>
  <si>
    <t>767-002.RXX</t>
  </si>
  <si>
    <t xml:space="preserve">D+M nerez větrací mřížka 400x200 mm </t>
  </si>
  <si>
    <t>Z/1 : 7</t>
  </si>
  <si>
    <t>767-003.RXX</t>
  </si>
  <si>
    <t xml:space="preserve">D+M nerez větrací mřížka 150x150 mm </t>
  </si>
  <si>
    <t>Z/2 : 1</t>
  </si>
  <si>
    <t>767-004.RXX</t>
  </si>
  <si>
    <t>D+M ocelový pklop pro šachty ZTI 900x600 mm</t>
  </si>
  <si>
    <t>- poklop z kompozitních materiálů s povrchvou úpravou protiskluzovou, otevírání pomocí háků, rám bude zabetonován</t>
  </si>
  <si>
    <t>Z/5 : 1</t>
  </si>
  <si>
    <t>998767201R00</t>
  </si>
  <si>
    <t>Přesun hmot pro zámečnické konstr., výšky do 6 m</t>
  </si>
  <si>
    <t>771101210RT1</t>
  </si>
  <si>
    <t xml:space="preserve">Penetrace podkladu pod dlažby penetrační nátěr </t>
  </si>
  <si>
    <t>9,4+18,2+3,5+7,9+7+2,7+2</t>
  </si>
  <si>
    <t>771475014R00</t>
  </si>
  <si>
    <t>Obklad soklíků keram.rovných, tmel,výška 10 cm</t>
  </si>
  <si>
    <t>101 : (4,4+2,3)*2</t>
  </si>
  <si>
    <t>102 : (14,3+1,7)*2</t>
  </si>
  <si>
    <t>103 : (1,14+3,07)*2</t>
  </si>
  <si>
    <t>104 : (4,62+1,71)*2</t>
  </si>
  <si>
    <t>108 : (2,165+1,265)*2</t>
  </si>
  <si>
    <t>771479001R00</t>
  </si>
  <si>
    <t>Řezání dlaždic keramických pro soklíky</t>
  </si>
  <si>
    <t>771575109R00</t>
  </si>
  <si>
    <t>Montáž keramické dlažby, hladké, na tmel, 300 x 300 m</t>
  </si>
  <si>
    <t>771577133RS2</t>
  </si>
  <si>
    <t>Lišta nerezová přechodová</t>
  </si>
  <si>
    <t>0,9*6</t>
  </si>
  <si>
    <t>0,8*8</t>
  </si>
  <si>
    <t>0,6*1</t>
  </si>
  <si>
    <t>771578011R00</t>
  </si>
  <si>
    <t>Spára podlaha - stěna, silikonem</t>
  </si>
  <si>
    <t>vč. dodávky a montáže silikonu.</t>
  </si>
  <si>
    <t>105 : (4,6+1,8)*2</t>
  </si>
  <si>
    <t>781497131RT2</t>
  </si>
  <si>
    <t>Lišta nerezová ukončovacích k soklíkům</t>
  </si>
  <si>
    <t>597623141R</t>
  </si>
  <si>
    <t>106*1,12</t>
  </si>
  <si>
    <t>79,32*0,1*1,12</t>
  </si>
  <si>
    <t>998771101R00</t>
  </si>
  <si>
    <t>Přesun hmot pro podlahy z dlaždic, výšky do 6 m</t>
  </si>
  <si>
    <t>776401800R00</t>
  </si>
  <si>
    <t>Demontáž soklíků nebo lišt, pryžových nebo z PVC</t>
  </si>
  <si>
    <t>110 : (1,89+1,9)*2</t>
  </si>
  <si>
    <t>111 : (2,4+2,64)*2</t>
  </si>
  <si>
    <t>112 : (2,94+2,04)*2</t>
  </si>
  <si>
    <t>776511820R00</t>
  </si>
  <si>
    <t>Odstranění PVC lepených vč. odstranění lepidla</t>
  </si>
  <si>
    <t>111 : 6,34</t>
  </si>
  <si>
    <t>112 : 6</t>
  </si>
  <si>
    <t>110 : 3,5</t>
  </si>
  <si>
    <t>776520010RAG</t>
  </si>
  <si>
    <t>Podlaha povlaková z PVC pásů, soklík podlahovina tl. 2,0 mm</t>
  </si>
  <si>
    <t>PVC tl. 2 mm tl. nášlapné vrstvy 0,7 mm např. Fatrafloor, dekor dle výběru investora, PUR ochranná vrstva, odolnost proti bakteriím, protiskluz tř.33</t>
  </si>
  <si>
    <t>781101210RT1</t>
  </si>
  <si>
    <t xml:space="preserve">Penetrace podkladu pod obklady penetrační nátěr </t>
  </si>
  <si>
    <t>včetně dodávky materiálu.</t>
  </si>
  <si>
    <t>105 : (4,6+1,8)*2*2-0,8*2</t>
  </si>
  <si>
    <t>107 : (5,92+7,42+0,7+0,7+1,6)*2*2-0,9*2</t>
  </si>
  <si>
    <t>107.1 : (2,4+3,4)*2*2-0,9*2</t>
  </si>
  <si>
    <t>781475120R00</t>
  </si>
  <si>
    <t>Obklad vnitřní stěn keramický, do tmele, do 300 x 600 mm</t>
  </si>
  <si>
    <t>781497131R00</t>
  </si>
  <si>
    <t>Lišta nerezová ukončovacích k obkladům</t>
  </si>
  <si>
    <t>781497132R00</t>
  </si>
  <si>
    <t xml:space="preserve">Lišta nerezová rohová k obkladům </t>
  </si>
  <si>
    <t>2*15</t>
  </si>
  <si>
    <t>781-001.RXX</t>
  </si>
  <si>
    <t>D+M nerez lišty k obkladům</t>
  </si>
  <si>
    <t>b : 12*1,5</t>
  </si>
  <si>
    <t>597813649R</t>
  </si>
  <si>
    <t>Obkládačka 300x600 mm dvě barvy dle upřesnění investora</t>
  </si>
  <si>
    <t>108,96*1,12</t>
  </si>
  <si>
    <t>998781101R00</t>
  </si>
  <si>
    <t>Přesun hmot pro obklady keramické, výšky do 6 m</t>
  </si>
  <si>
    <t>783225600R00</t>
  </si>
  <si>
    <t>Nátěr syntetický kovových konstrukcí 2x email</t>
  </si>
  <si>
    <t>včetně pomocného lešení.</t>
  </si>
  <si>
    <t>zárubně : 14*1,5</t>
  </si>
  <si>
    <t>783226100R00</t>
  </si>
  <si>
    <t>Nátěr syntetický kovových konstrukcí základní</t>
  </si>
  <si>
    <t>zárubně : 14*1,5*2</t>
  </si>
  <si>
    <t>783801812R00</t>
  </si>
  <si>
    <t>Odstranění nátěrů z omítek stěn, oškrabáním</t>
  </si>
  <si>
    <t>(1,8+1,9+5,91)*1</t>
  </si>
  <si>
    <t>784402801R00</t>
  </si>
  <si>
    <t>Odstranění malby oškrábáním v místnosti H do 3,8 m</t>
  </si>
  <si>
    <t>101 : (4,4+2,3)*2*2,975+9,4</t>
  </si>
  <si>
    <t>102 : (14,3+1,7)*2*2,975+18,2</t>
  </si>
  <si>
    <t>103 : (1,14+3,07)*2*2,975+3,5</t>
  </si>
  <si>
    <t>104 : (4,62+1,71)*2*2,975+7,9</t>
  </si>
  <si>
    <t>105 : (4,6+1,8)*2*2,975+8,4</t>
  </si>
  <si>
    <t>106 : (4,6+1,9)*2*2,975+8,2</t>
  </si>
  <si>
    <t>107 : (5,92+7,42+0,7+0,7+1,6)*2*2,975+38,7</t>
  </si>
  <si>
    <t>107.1 : (2,4+3,4)*2*2,975+7</t>
  </si>
  <si>
    <t>108 : (2,165+1,265)*2*2,975+2,7</t>
  </si>
  <si>
    <t>109 : (1,9+1,09)*2*2,975+2</t>
  </si>
  <si>
    <t>110 : (1,9+1,9)*2*2,975+3,5</t>
  </si>
  <si>
    <t>111 : (2,4+2,64)*2*2,975+6,34</t>
  </si>
  <si>
    <t>112 : (2,04+2,94)*2*2,975+6</t>
  </si>
  <si>
    <t>784191101R00</t>
  </si>
  <si>
    <t>Penetrace podkladu 1x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</si>
  <si>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</si>
  <si>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</si>
  <si>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</si>
  <si>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</si>
  <si>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</si>
  <si>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Elektroinstalace viz samostatný položkový rozpočet</t>
  </si>
  <si>
    <t>M24-001.RXX</t>
  </si>
  <si>
    <t>Vzduchotechnika viz samostatný položkový rozpočet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</si>
  <si>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</si>
  <si>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</si>
  <si>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</si>
  <si>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</si>
  <si>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</si>
  <si>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</si>
  <si>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</si>
  <si>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</si>
  <si>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</si>
  <si>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</si>
  <si>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</si>
  <si>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</si>
  <si>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</si>
  <si>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005121020R</t>
  </si>
  <si>
    <t xml:space="preserve">Provoz zařízení staveniště </t>
  </si>
  <si>
    <t>Soubor</t>
  </si>
  <si>
    <t>VRN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</si>
  <si>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</si>
  <si>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</si>
  <si>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</si>
  <si>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</si>
  <si>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</si>
  <si>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</si>
  <si>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</si>
  <si>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</si>
  <si>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</si>
  <si>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</si>
  <si>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</si>
  <si>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</si>
  <si>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</si>
  <si>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a kompletační činnost</t>
  </si>
  <si>
    <t>Koordinace stavebních a technologických dodávek stavby.</t>
  </si>
  <si>
    <t/>
  </si>
  <si>
    <t>Kompletační činnost (revize, zkoušky, vzorkování, dodržování BOZP, úklid na stavbě aj...)</t>
  </si>
  <si>
    <t>005211080R</t>
  </si>
  <si>
    <t xml:space="preserve">Bezpečnostní a hygienická opatření na staveništi </t>
  </si>
  <si>
    <t>POL99_8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</si>
  <si>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</si>
  <si>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</si>
  <si>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</si>
  <si>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</si>
  <si>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</si>
  <si>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</si>
  <si>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</si>
  <si>
    <t>Dlaždice 300x300 mm protiskluz R10, R11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</si>
</sst>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6" t="s">
        <v>4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7" t="s">
        <v>24</v>
      </c>
      <c r="C2" s="78"/>
      <c r="D2" s="79" t="s">
        <v>48</v>
      </c>
      <c r="E2" s="242" t="s">
        <v>49</v>
      </c>
      <c r="F2" s="243"/>
      <c r="G2" s="243"/>
      <c r="H2" s="243"/>
      <c r="I2" s="243"/>
      <c r="J2" s="244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45" t="s">
        <v>44</v>
      </c>
      <c r="F3" s="246"/>
      <c r="G3" s="246"/>
      <c r="H3" s="246"/>
      <c r="I3" s="246"/>
      <c r="J3" s="247"/>
    </row>
    <row r="4" spans="1:15" ht="23.25" customHeight="1" x14ac:dyDescent="0.2">
      <c r="A4" s="76">
        <v>4483</v>
      </c>
      <c r="B4" s="82" t="s">
        <v>47</v>
      </c>
      <c r="C4" s="83"/>
      <c r="D4" s="84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9"/>
      <c r="E11" s="249"/>
      <c r="F11" s="249"/>
      <c r="G11" s="249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8"/>
      <c r="F15" s="248"/>
      <c r="G15" s="250"/>
      <c r="H15" s="250"/>
      <c r="I15" s="250" t="s">
        <v>31</v>
      </c>
      <c r="J15" s="25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3"/>
      <c r="F16" s="214"/>
      <c r="G16" s="213"/>
      <c r="H16" s="214"/>
      <c r="I16" s="213">
        <f>SUMIF(F49:F81,A16,I49:I81)+SUMIF(F49:F81,"PSU",I49:I81)</f>
        <v>0</v>
      </c>
      <c r="J16" s="21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3"/>
      <c r="F17" s="214"/>
      <c r="G17" s="213"/>
      <c r="H17" s="214"/>
      <c r="I17" s="213">
        <f>SUMIF(F49:F81,A17,I49:I81)</f>
        <v>0</v>
      </c>
      <c r="J17" s="21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3"/>
      <c r="F18" s="214"/>
      <c r="G18" s="213"/>
      <c r="H18" s="214"/>
      <c r="I18" s="213">
        <f>SUMIF(F49:F81,A18,I49:I81)</f>
        <v>0</v>
      </c>
      <c r="J18" s="215"/>
    </row>
    <row r="19" spans="1:10" ht="23.25" customHeight="1" x14ac:dyDescent="0.2">
      <c r="A19" s="139" t="s">
        <v>117</v>
      </c>
      <c r="B19" s="38" t="s">
        <v>29</v>
      </c>
      <c r="C19" s="62"/>
      <c r="D19" s="63"/>
      <c r="E19" s="213"/>
      <c r="F19" s="214"/>
      <c r="G19" s="213"/>
      <c r="H19" s="214"/>
      <c r="I19" s="213">
        <f>SUMIF(F49:F81,A19,I49:I81)</f>
        <v>0</v>
      </c>
      <c r="J19" s="215"/>
    </row>
    <row r="20" spans="1:10" ht="23.25" customHeight="1" x14ac:dyDescent="0.2">
      <c r="A20" s="139" t="s">
        <v>118</v>
      </c>
      <c r="B20" s="38" t="s">
        <v>30</v>
      </c>
      <c r="C20" s="62"/>
      <c r="D20" s="63"/>
      <c r="E20" s="213"/>
      <c r="F20" s="214"/>
      <c r="G20" s="213"/>
      <c r="H20" s="214"/>
      <c r="I20" s="213">
        <f>SUMIF(F49:F81,A20,I49:I81)</f>
        <v>0</v>
      </c>
      <c r="J20" s="215"/>
    </row>
    <row r="21" spans="1:10" ht="23.25" customHeight="1" x14ac:dyDescent="0.2">
      <c r="A21" s="2"/>
      <c r="B21" s="48" t="s">
        <v>31</v>
      </c>
      <c r="C21" s="64"/>
      <c r="D21" s="65"/>
      <c r="E21" s="216"/>
      <c r="F21" s="252"/>
      <c r="G21" s="216"/>
      <c r="H21" s="252"/>
      <c r="I21" s="216">
        <f>SUM(I16:J20)</f>
        <v>0</v>
      </c>
      <c r="J21" s="21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9">
        <f>A23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9">
        <f>A25</f>
        <v>0</v>
      </c>
      <c r="H26" s="240"/>
      <c r="I26" s="24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1">
        <f>CenaCelkem-(ZakladDPHSni+DPHSni+ZakladDPHZakl+DPHZakl)</f>
        <v>0</v>
      </c>
      <c r="H27" s="241"/>
      <c r="I27" s="24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9">
        <f>ZakladDPHSniVypocet+ZakladDPHZaklVypocet</f>
        <v>0</v>
      </c>
      <c r="H28" s="219"/>
      <c r="I28" s="21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8">
        <f>A27</f>
        <v>0</v>
      </c>
      <c r="H29" s="218"/>
      <c r="I29" s="218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03"/>
      <c r="D39" s="203"/>
      <c r="E39" s="203"/>
      <c r="F39" s="99">
        <f>'SO 01 01 Pol'!AE433</f>
        <v>0</v>
      </c>
      <c r="G39" s="100">
        <f>'SO 01 01 Pol'!AF433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4" t="s">
        <v>44</v>
      </c>
      <c r="D40" s="204"/>
      <c r="E40" s="204"/>
      <c r="F40" s="104">
        <f>'SO 01 01 Pol'!AE433</f>
        <v>0</v>
      </c>
      <c r="G40" s="105">
        <f>'SO 01 01 Pol'!AF433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3" t="s">
        <v>44</v>
      </c>
      <c r="D41" s="203"/>
      <c r="E41" s="203"/>
      <c r="F41" s="108">
        <f>'SO 01 01 Pol'!AE433</f>
        <v>0</v>
      </c>
      <c r="G41" s="101">
        <f>'SO 01 01 Pol'!AF433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5" t="s">
        <v>51</v>
      </c>
      <c r="C42" s="206"/>
      <c r="D42" s="206"/>
      <c r="E42" s="207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01" t="s">
        <v>56</v>
      </c>
      <c r="D49" s="202"/>
      <c r="E49" s="202"/>
      <c r="F49" s="135" t="s">
        <v>26</v>
      </c>
      <c r="G49" s="136"/>
      <c r="H49" s="136"/>
      <c r="I49" s="136">
        <f>'SO 01 01 Pol'!G8</f>
        <v>0</v>
      </c>
      <c r="J49" s="132" t="str">
        <f>IF(I82=0,"",I49/I82*100)</f>
        <v/>
      </c>
    </row>
    <row r="50" spans="1:10" ht="36.75" customHeight="1" x14ac:dyDescent="0.2">
      <c r="A50" s="123"/>
      <c r="B50" s="128" t="s">
        <v>57</v>
      </c>
      <c r="C50" s="201" t="s">
        <v>58</v>
      </c>
      <c r="D50" s="202"/>
      <c r="E50" s="202"/>
      <c r="F50" s="135" t="s">
        <v>26</v>
      </c>
      <c r="G50" s="136"/>
      <c r="H50" s="136"/>
      <c r="I50" s="136">
        <f>'SO 01 01 Pol'!G27</f>
        <v>0</v>
      </c>
      <c r="J50" s="132" t="str">
        <f>IF(I82=0,"",I50/I82*100)</f>
        <v/>
      </c>
    </row>
    <row r="51" spans="1:10" ht="36.75" customHeight="1" x14ac:dyDescent="0.2">
      <c r="A51" s="123"/>
      <c r="B51" s="128" t="s">
        <v>59</v>
      </c>
      <c r="C51" s="201" t="s">
        <v>60</v>
      </c>
      <c r="D51" s="202"/>
      <c r="E51" s="202"/>
      <c r="F51" s="135" t="s">
        <v>26</v>
      </c>
      <c r="G51" s="136"/>
      <c r="H51" s="136"/>
      <c r="I51" s="136">
        <f>'SO 01 01 Pol'!G30</f>
        <v>0</v>
      </c>
      <c r="J51" s="132" t="str">
        <f>IF(I82=0,"",I51/I82*100)</f>
        <v/>
      </c>
    </row>
    <row r="52" spans="1:10" ht="36.75" customHeight="1" x14ac:dyDescent="0.2">
      <c r="A52" s="123"/>
      <c r="B52" s="128" t="s">
        <v>61</v>
      </c>
      <c r="C52" s="201" t="s">
        <v>62</v>
      </c>
      <c r="D52" s="202"/>
      <c r="E52" s="202"/>
      <c r="F52" s="135" t="s">
        <v>26</v>
      </c>
      <c r="G52" s="136"/>
      <c r="H52" s="136"/>
      <c r="I52" s="136">
        <f>'SO 01 01 Pol'!G84</f>
        <v>0</v>
      </c>
      <c r="J52" s="132" t="str">
        <f>IF(I82=0,"",I52/I82*100)</f>
        <v/>
      </c>
    </row>
    <row r="53" spans="1:10" ht="36.75" customHeight="1" x14ac:dyDescent="0.2">
      <c r="A53" s="123"/>
      <c r="B53" s="128" t="s">
        <v>63</v>
      </c>
      <c r="C53" s="201" t="s">
        <v>64</v>
      </c>
      <c r="D53" s="202"/>
      <c r="E53" s="202"/>
      <c r="F53" s="135" t="s">
        <v>26</v>
      </c>
      <c r="G53" s="136"/>
      <c r="H53" s="136"/>
      <c r="I53" s="136">
        <f>'SO 01 01 Pol'!G86</f>
        <v>0</v>
      </c>
      <c r="J53" s="132" t="str">
        <f>IF(I82=0,"",I53/I82*100)</f>
        <v/>
      </c>
    </row>
    <row r="54" spans="1:10" ht="36.75" customHeight="1" x14ac:dyDescent="0.2">
      <c r="A54" s="123"/>
      <c r="B54" s="128" t="s">
        <v>65</v>
      </c>
      <c r="C54" s="201" t="s">
        <v>66</v>
      </c>
      <c r="D54" s="202"/>
      <c r="E54" s="202"/>
      <c r="F54" s="135" t="s">
        <v>26</v>
      </c>
      <c r="G54" s="136"/>
      <c r="H54" s="136"/>
      <c r="I54" s="136">
        <f>'SO 01 01 Pol'!G107</f>
        <v>0</v>
      </c>
      <c r="J54" s="132" t="str">
        <f>IF(I82=0,"",I54/I82*100)</f>
        <v/>
      </c>
    </row>
    <row r="55" spans="1:10" ht="36.75" customHeight="1" x14ac:dyDescent="0.2">
      <c r="A55" s="123"/>
      <c r="B55" s="128" t="s">
        <v>67</v>
      </c>
      <c r="C55" s="201" t="s">
        <v>68</v>
      </c>
      <c r="D55" s="202"/>
      <c r="E55" s="202"/>
      <c r="F55" s="135" t="s">
        <v>26</v>
      </c>
      <c r="G55" s="136"/>
      <c r="H55" s="136"/>
      <c r="I55" s="136">
        <f>'SO 01 01 Pol'!G114</f>
        <v>0</v>
      </c>
      <c r="J55" s="132" t="str">
        <f>IF(I82=0,"",I55/I82*100)</f>
        <v/>
      </c>
    </row>
    <row r="56" spans="1:10" ht="36.75" customHeight="1" x14ac:dyDescent="0.2">
      <c r="A56" s="123"/>
      <c r="B56" s="128" t="s">
        <v>69</v>
      </c>
      <c r="C56" s="201" t="s">
        <v>70</v>
      </c>
      <c r="D56" s="202"/>
      <c r="E56" s="202"/>
      <c r="F56" s="135" t="s">
        <v>26</v>
      </c>
      <c r="G56" s="136"/>
      <c r="H56" s="136"/>
      <c r="I56" s="136">
        <f>'SO 01 01 Pol'!G117</f>
        <v>0</v>
      </c>
      <c r="J56" s="132" t="str">
        <f>IF(I82=0,"",I56/I82*100)</f>
        <v/>
      </c>
    </row>
    <row r="57" spans="1:10" ht="36.75" customHeight="1" x14ac:dyDescent="0.2">
      <c r="A57" s="123"/>
      <c r="B57" s="128" t="s">
        <v>71</v>
      </c>
      <c r="C57" s="201" t="s">
        <v>72</v>
      </c>
      <c r="D57" s="202"/>
      <c r="E57" s="202"/>
      <c r="F57" s="135" t="s">
        <v>26</v>
      </c>
      <c r="G57" s="136"/>
      <c r="H57" s="136"/>
      <c r="I57" s="136">
        <f>'SO 01 01 Pol'!G120</f>
        <v>0</v>
      </c>
      <c r="J57" s="132" t="str">
        <f>IF(I82=0,"",I57/I82*100)</f>
        <v/>
      </c>
    </row>
    <row r="58" spans="1:10" ht="36.75" customHeight="1" x14ac:dyDescent="0.2">
      <c r="A58" s="123"/>
      <c r="B58" s="128" t="s">
        <v>73</v>
      </c>
      <c r="C58" s="201" t="s">
        <v>74</v>
      </c>
      <c r="D58" s="202"/>
      <c r="E58" s="202"/>
      <c r="F58" s="135" t="s">
        <v>26</v>
      </c>
      <c r="G58" s="136"/>
      <c r="H58" s="136"/>
      <c r="I58" s="136">
        <f>'SO 01 01 Pol'!G123</f>
        <v>0</v>
      </c>
      <c r="J58" s="132" t="str">
        <f>IF(I82=0,"",I58/I82*100)</f>
        <v/>
      </c>
    </row>
    <row r="59" spans="1:10" ht="36.75" customHeight="1" x14ac:dyDescent="0.2">
      <c r="A59" s="123"/>
      <c r="B59" s="128" t="s">
        <v>75</v>
      </c>
      <c r="C59" s="201" t="s">
        <v>76</v>
      </c>
      <c r="D59" s="202"/>
      <c r="E59" s="202"/>
      <c r="F59" s="135" t="s">
        <v>26</v>
      </c>
      <c r="G59" s="136"/>
      <c r="H59" s="136"/>
      <c r="I59" s="136">
        <f>'SO 01 01 Pol'!G193</f>
        <v>0</v>
      </c>
      <c r="J59" s="132" t="str">
        <f>IF(I82=0,"",I59/I82*100)</f>
        <v/>
      </c>
    </row>
    <row r="60" spans="1:10" ht="36.75" customHeight="1" x14ac:dyDescent="0.2">
      <c r="A60" s="123"/>
      <c r="B60" s="128" t="s">
        <v>77</v>
      </c>
      <c r="C60" s="201" t="s">
        <v>78</v>
      </c>
      <c r="D60" s="202"/>
      <c r="E60" s="202"/>
      <c r="F60" s="135" t="s">
        <v>27</v>
      </c>
      <c r="G60" s="136"/>
      <c r="H60" s="136"/>
      <c r="I60" s="136">
        <f>'SO 01 01 Pol'!G195</f>
        <v>0</v>
      </c>
      <c r="J60" s="132" t="str">
        <f>IF(I82=0,"",I60/I82*100)</f>
        <v/>
      </c>
    </row>
    <row r="61" spans="1:10" ht="36.75" customHeight="1" x14ac:dyDescent="0.2">
      <c r="A61" s="123"/>
      <c r="B61" s="128" t="s">
        <v>79</v>
      </c>
      <c r="C61" s="201" t="s">
        <v>80</v>
      </c>
      <c r="D61" s="202"/>
      <c r="E61" s="202"/>
      <c r="F61" s="135" t="s">
        <v>27</v>
      </c>
      <c r="G61" s="136"/>
      <c r="H61" s="136"/>
      <c r="I61" s="136">
        <f>'SO 01 01 Pol'!G197</f>
        <v>0</v>
      </c>
      <c r="J61" s="132" t="str">
        <f>IF(I82=0,"",I61/I82*100)</f>
        <v/>
      </c>
    </row>
    <row r="62" spans="1:10" ht="36.75" customHeight="1" x14ac:dyDescent="0.2">
      <c r="A62" s="123"/>
      <c r="B62" s="128" t="s">
        <v>81</v>
      </c>
      <c r="C62" s="201" t="s">
        <v>82</v>
      </c>
      <c r="D62" s="202"/>
      <c r="E62" s="202"/>
      <c r="F62" s="135" t="s">
        <v>27</v>
      </c>
      <c r="G62" s="136"/>
      <c r="H62" s="136"/>
      <c r="I62" s="136">
        <f>'SO 01 01 Pol'!G208</f>
        <v>0</v>
      </c>
      <c r="J62" s="132" t="str">
        <f>IF(I82=0,"",I62/I82*100)</f>
        <v/>
      </c>
    </row>
    <row r="63" spans="1:10" ht="36.75" customHeight="1" x14ac:dyDescent="0.2">
      <c r="A63" s="123"/>
      <c r="B63" s="128" t="s">
        <v>83</v>
      </c>
      <c r="C63" s="201" t="s">
        <v>84</v>
      </c>
      <c r="D63" s="202"/>
      <c r="E63" s="202"/>
      <c r="F63" s="135" t="s">
        <v>27</v>
      </c>
      <c r="G63" s="136"/>
      <c r="H63" s="136"/>
      <c r="I63" s="136">
        <f>'SO 01 01 Pol'!G214</f>
        <v>0</v>
      </c>
      <c r="J63" s="132" t="str">
        <f>IF(I82=0,"",I63/I82*100)</f>
        <v/>
      </c>
    </row>
    <row r="64" spans="1:10" ht="36.75" customHeight="1" x14ac:dyDescent="0.2">
      <c r="A64" s="123"/>
      <c r="B64" s="128" t="s">
        <v>85</v>
      </c>
      <c r="C64" s="201" t="s">
        <v>86</v>
      </c>
      <c r="D64" s="202"/>
      <c r="E64" s="202"/>
      <c r="F64" s="135" t="s">
        <v>27</v>
      </c>
      <c r="G64" s="136"/>
      <c r="H64" s="136"/>
      <c r="I64" s="136">
        <f>'SO 01 01 Pol'!G216</f>
        <v>0</v>
      </c>
      <c r="J64" s="132" t="str">
        <f>IF(I82=0,"",I64/I82*100)</f>
        <v/>
      </c>
    </row>
    <row r="65" spans="1:10" ht="36.75" customHeight="1" x14ac:dyDescent="0.2">
      <c r="A65" s="123"/>
      <c r="B65" s="128" t="s">
        <v>87</v>
      </c>
      <c r="C65" s="201" t="s">
        <v>88</v>
      </c>
      <c r="D65" s="202"/>
      <c r="E65" s="202"/>
      <c r="F65" s="135" t="s">
        <v>27</v>
      </c>
      <c r="G65" s="136"/>
      <c r="H65" s="136"/>
      <c r="I65" s="136">
        <f>'SO 01 01 Pol'!G221</f>
        <v>0</v>
      </c>
      <c r="J65" s="132" t="str">
        <f>IF(I82=0,"",I65/I82*100)</f>
        <v/>
      </c>
    </row>
    <row r="66" spans="1:10" ht="36.75" customHeight="1" x14ac:dyDescent="0.2">
      <c r="A66" s="123"/>
      <c r="B66" s="128" t="s">
        <v>89</v>
      </c>
      <c r="C66" s="201" t="s">
        <v>84</v>
      </c>
      <c r="D66" s="202"/>
      <c r="E66" s="202"/>
      <c r="F66" s="135" t="s">
        <v>27</v>
      </c>
      <c r="G66" s="136"/>
      <c r="H66" s="136"/>
      <c r="I66" s="136">
        <f>'SO 01 01 Pol'!G223</f>
        <v>0</v>
      </c>
      <c r="J66" s="132" t="str">
        <f>IF(I82=0,"",I66/I82*100)</f>
        <v/>
      </c>
    </row>
    <row r="67" spans="1:10" ht="36.75" customHeight="1" x14ac:dyDescent="0.2">
      <c r="A67" s="123"/>
      <c r="B67" s="128" t="s">
        <v>90</v>
      </c>
      <c r="C67" s="201" t="s">
        <v>91</v>
      </c>
      <c r="D67" s="202"/>
      <c r="E67" s="202"/>
      <c r="F67" s="135" t="s">
        <v>27</v>
      </c>
      <c r="G67" s="136"/>
      <c r="H67" s="136"/>
      <c r="I67" s="136">
        <f>'SO 01 01 Pol'!G230</f>
        <v>0</v>
      </c>
      <c r="J67" s="132" t="str">
        <f>IF(I82=0,"",I67/I82*100)</f>
        <v/>
      </c>
    </row>
    <row r="68" spans="1:10" ht="36.75" customHeight="1" x14ac:dyDescent="0.2">
      <c r="A68" s="123"/>
      <c r="B68" s="128" t="s">
        <v>92</v>
      </c>
      <c r="C68" s="201" t="s">
        <v>93</v>
      </c>
      <c r="D68" s="202"/>
      <c r="E68" s="202"/>
      <c r="F68" s="135" t="s">
        <v>27</v>
      </c>
      <c r="G68" s="136"/>
      <c r="H68" s="136"/>
      <c r="I68" s="136">
        <f>'SO 01 01 Pol'!G237</f>
        <v>0</v>
      </c>
      <c r="J68" s="132" t="str">
        <f>IF(I82=0,"",I68/I82*100)</f>
        <v/>
      </c>
    </row>
    <row r="69" spans="1:10" ht="36.75" customHeight="1" x14ac:dyDescent="0.2">
      <c r="A69" s="123"/>
      <c r="B69" s="128" t="s">
        <v>94</v>
      </c>
      <c r="C69" s="201" t="s">
        <v>95</v>
      </c>
      <c r="D69" s="202"/>
      <c r="E69" s="202"/>
      <c r="F69" s="135" t="s">
        <v>27</v>
      </c>
      <c r="G69" s="136"/>
      <c r="H69" s="136"/>
      <c r="I69" s="136">
        <f>'SO 01 01 Pol'!G244</f>
        <v>0</v>
      </c>
      <c r="J69" s="132" t="str">
        <f>IF(I82=0,"",I69/I82*100)</f>
        <v/>
      </c>
    </row>
    <row r="70" spans="1:10" ht="36.75" customHeight="1" x14ac:dyDescent="0.2">
      <c r="A70" s="123"/>
      <c r="B70" s="128" t="s">
        <v>96</v>
      </c>
      <c r="C70" s="201" t="s">
        <v>97</v>
      </c>
      <c r="D70" s="202"/>
      <c r="E70" s="202"/>
      <c r="F70" s="135" t="s">
        <v>27</v>
      </c>
      <c r="G70" s="136"/>
      <c r="H70" s="136"/>
      <c r="I70" s="136">
        <f>'SO 01 01 Pol'!G248</f>
        <v>0</v>
      </c>
      <c r="J70" s="132" t="str">
        <f>IF(I82=0,"",I70/I82*100)</f>
        <v/>
      </c>
    </row>
    <row r="71" spans="1:10" ht="36.75" customHeight="1" x14ac:dyDescent="0.2">
      <c r="A71" s="123"/>
      <c r="B71" s="128" t="s">
        <v>98</v>
      </c>
      <c r="C71" s="201" t="s">
        <v>99</v>
      </c>
      <c r="D71" s="202"/>
      <c r="E71" s="202"/>
      <c r="F71" s="135" t="s">
        <v>27</v>
      </c>
      <c r="G71" s="136"/>
      <c r="H71" s="136"/>
      <c r="I71" s="136">
        <f>'SO 01 01 Pol'!G263</f>
        <v>0</v>
      </c>
      <c r="J71" s="132" t="str">
        <f>IF(I82=0,"",I71/I82*100)</f>
        <v/>
      </c>
    </row>
    <row r="72" spans="1:10" ht="36.75" customHeight="1" x14ac:dyDescent="0.2">
      <c r="A72" s="123"/>
      <c r="B72" s="128" t="s">
        <v>100</v>
      </c>
      <c r="C72" s="201" t="s">
        <v>101</v>
      </c>
      <c r="D72" s="202"/>
      <c r="E72" s="202"/>
      <c r="F72" s="135" t="s">
        <v>27</v>
      </c>
      <c r="G72" s="136"/>
      <c r="H72" s="136"/>
      <c r="I72" s="136">
        <f>'SO 01 01 Pol'!G277</f>
        <v>0</v>
      </c>
      <c r="J72" s="132" t="str">
        <f>IF(I82=0,"",I72/I82*100)</f>
        <v/>
      </c>
    </row>
    <row r="73" spans="1:10" ht="36.75" customHeight="1" x14ac:dyDescent="0.2">
      <c r="A73" s="123"/>
      <c r="B73" s="128" t="s">
        <v>102</v>
      </c>
      <c r="C73" s="201" t="s">
        <v>103</v>
      </c>
      <c r="D73" s="202"/>
      <c r="E73" s="202"/>
      <c r="F73" s="135" t="s">
        <v>27</v>
      </c>
      <c r="G73" s="136"/>
      <c r="H73" s="136"/>
      <c r="I73" s="136">
        <f>'SO 01 01 Pol'!G310</f>
        <v>0</v>
      </c>
      <c r="J73" s="132" t="str">
        <f>IF(I82=0,"",I73/I82*100)</f>
        <v/>
      </c>
    </row>
    <row r="74" spans="1:10" ht="36.75" customHeight="1" x14ac:dyDescent="0.2">
      <c r="A74" s="123"/>
      <c r="B74" s="128" t="s">
        <v>104</v>
      </c>
      <c r="C74" s="201" t="s">
        <v>105</v>
      </c>
      <c r="D74" s="202"/>
      <c r="E74" s="202"/>
      <c r="F74" s="135" t="s">
        <v>27</v>
      </c>
      <c r="G74" s="136"/>
      <c r="H74" s="136"/>
      <c r="I74" s="136">
        <f>'SO 01 01 Pol'!G324</f>
        <v>0</v>
      </c>
      <c r="J74" s="132" t="str">
        <f>IF(I82=0,"",I74/I82*100)</f>
        <v/>
      </c>
    </row>
    <row r="75" spans="1:10" ht="36.75" customHeight="1" x14ac:dyDescent="0.2">
      <c r="A75" s="123"/>
      <c r="B75" s="128" t="s">
        <v>106</v>
      </c>
      <c r="C75" s="201" t="s">
        <v>107</v>
      </c>
      <c r="D75" s="202"/>
      <c r="E75" s="202"/>
      <c r="F75" s="135" t="s">
        <v>27</v>
      </c>
      <c r="G75" s="136"/>
      <c r="H75" s="136"/>
      <c r="I75" s="136">
        <f>'SO 01 01 Pol'!G345</f>
        <v>0</v>
      </c>
      <c r="J75" s="132" t="str">
        <f>IF(I82=0,"",I75/I82*100)</f>
        <v/>
      </c>
    </row>
    <row r="76" spans="1:10" ht="36.75" customHeight="1" x14ac:dyDescent="0.2">
      <c r="A76" s="123"/>
      <c r="B76" s="128" t="s">
        <v>108</v>
      </c>
      <c r="C76" s="201" t="s">
        <v>109</v>
      </c>
      <c r="D76" s="202"/>
      <c r="E76" s="202"/>
      <c r="F76" s="135" t="s">
        <v>27</v>
      </c>
      <c r="G76" s="136"/>
      <c r="H76" s="136"/>
      <c r="I76" s="136">
        <f>'SO 01 01 Pol'!G353</f>
        <v>0</v>
      </c>
      <c r="J76" s="132" t="str">
        <f>IF(I82=0,"",I76/I82*100)</f>
        <v/>
      </c>
    </row>
    <row r="77" spans="1:10" ht="36.75" customHeight="1" x14ac:dyDescent="0.2">
      <c r="A77" s="123"/>
      <c r="B77" s="128" t="s">
        <v>110</v>
      </c>
      <c r="C77" s="201" t="s">
        <v>111</v>
      </c>
      <c r="D77" s="202"/>
      <c r="E77" s="202"/>
      <c r="F77" s="135" t="s">
        <v>28</v>
      </c>
      <c r="G77" s="136"/>
      <c r="H77" s="136"/>
      <c r="I77" s="136">
        <f>'SO 01 01 Pol'!G404</f>
        <v>0</v>
      </c>
      <c r="J77" s="132" t="str">
        <f>IF(I82=0,"",I77/I82*100)</f>
        <v/>
      </c>
    </row>
    <row r="78" spans="1:10" ht="36.75" customHeight="1" x14ac:dyDescent="0.2">
      <c r="A78" s="123"/>
      <c r="B78" s="128" t="s">
        <v>112</v>
      </c>
      <c r="C78" s="201" t="s">
        <v>113</v>
      </c>
      <c r="D78" s="202"/>
      <c r="E78" s="202"/>
      <c r="F78" s="135" t="s">
        <v>28</v>
      </c>
      <c r="G78" s="136"/>
      <c r="H78" s="136"/>
      <c r="I78" s="136">
        <f>'SO 01 01 Pol'!G406</f>
        <v>0</v>
      </c>
      <c r="J78" s="132" t="str">
        <f>IF(I82=0,"",I78/I82*100)</f>
        <v/>
      </c>
    </row>
    <row r="79" spans="1:10" ht="36.75" customHeight="1" x14ac:dyDescent="0.2">
      <c r="A79" s="123"/>
      <c r="B79" s="128" t="s">
        <v>114</v>
      </c>
      <c r="C79" s="201" t="s">
        <v>115</v>
      </c>
      <c r="D79" s="202"/>
      <c r="E79" s="202"/>
      <c r="F79" s="135" t="s">
        <v>116</v>
      </c>
      <c r="G79" s="136"/>
      <c r="H79" s="136"/>
      <c r="I79" s="136">
        <f>'SO 01 01 Pol'!G408</f>
        <v>0</v>
      </c>
      <c r="J79" s="132" t="str">
        <f>IF(I82=0,"",I79/I82*100)</f>
        <v/>
      </c>
    </row>
    <row r="80" spans="1:10" ht="36.75" customHeight="1" x14ac:dyDescent="0.2">
      <c r="A80" s="123"/>
      <c r="B80" s="128" t="s">
        <v>117</v>
      </c>
      <c r="C80" s="201" t="s">
        <v>29</v>
      </c>
      <c r="D80" s="202"/>
      <c r="E80" s="202"/>
      <c r="F80" s="135" t="s">
        <v>117</v>
      </c>
      <c r="G80" s="136"/>
      <c r="H80" s="136"/>
      <c r="I80" s="136">
        <f>'SO 01 01 Pol'!G415</f>
        <v>0</v>
      </c>
      <c r="J80" s="132" t="str">
        <f>IF(I82=0,"",I80/I82*100)</f>
        <v/>
      </c>
    </row>
    <row r="81" spans="1:10" ht="36.75" customHeight="1" x14ac:dyDescent="0.2">
      <c r="A81" s="123"/>
      <c r="B81" s="128" t="s">
        <v>118</v>
      </c>
      <c r="C81" s="201" t="s">
        <v>30</v>
      </c>
      <c r="D81" s="202"/>
      <c r="E81" s="202"/>
      <c r="F81" s="135" t="s">
        <v>118</v>
      </c>
      <c r="G81" s="136"/>
      <c r="H81" s="136"/>
      <c r="I81" s="136">
        <f>'SO 01 01 Pol'!G428</f>
        <v>0</v>
      </c>
      <c r="J81" s="132" t="str">
        <f>IF(I82=0,"",I81/I82*100)</f>
        <v/>
      </c>
    </row>
    <row r="82" spans="1:10" ht="25.5" customHeight="1" x14ac:dyDescent="0.2">
      <c r="A82" s="124"/>
      <c r="B82" s="129" t="s">
        <v>1</v>
      </c>
      <c r="C82" s="130"/>
      <c r="D82" s="131"/>
      <c r="E82" s="131"/>
      <c r="F82" s="137"/>
      <c r="G82" s="138"/>
      <c r="H82" s="138"/>
      <c r="I82" s="138">
        <f>SUM(I49:I81)</f>
        <v>0</v>
      </c>
      <c r="J82" s="133">
        <f>SUM(J49:J81)</f>
        <v>0</v>
      </c>
    </row>
    <row r="83" spans="1:10" x14ac:dyDescent="0.2">
      <c r="F83" s="87"/>
      <c r="G83" s="87"/>
      <c r="H83" s="87"/>
      <c r="I83" s="87"/>
      <c r="J83" s="134"/>
    </row>
    <row r="84" spans="1:10" x14ac:dyDescent="0.2">
      <c r="F84" s="87"/>
      <c r="G84" s="87"/>
      <c r="H84" s="87"/>
      <c r="I84" s="87"/>
      <c r="J84" s="134"/>
    </row>
    <row r="85" spans="1:10" x14ac:dyDescent="0.2">
      <c r="F85" s="87"/>
      <c r="G85" s="87"/>
      <c r="H85" s="87"/>
      <c r="I85" s="87"/>
      <c r="J85" s="134"/>
    </row>
  </sheetData>
  <sheetProtection algorithmName="SHA-512" hashValue="+ORGGfe74XwX5MQWoVTk83J8yQtt7PFpym4D0R9tVxtL10sFpGGmrEP/6B5PgUpjZXYfxUOIcNyJ6fElcuyyNQ==" saltValue="gOUUOv8FEhsOaIUbfvjpA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81:E81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8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9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10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75F4F-C9E8-447E-8AFC-E4BCB38D04D6}">
  <sheetPr>
    <outlinePr summaryBelow="0"/>
  </sheetPr>
  <dimension ref="A1:BH5000"/>
  <sheetViews>
    <sheetView tabSelected="1" workbookViewId="0">
      <pane ySplit="7" topLeftCell="A261" activePane="bottomLeft" state="frozen"/>
      <selection pane="bottomLeft" activeCell="F266" sqref="F266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119</v>
      </c>
    </row>
    <row r="2" spans="1:60" ht="24.95" customHeight="1" x14ac:dyDescent="0.2">
      <c r="A2" s="50" t="s">
        <v>8</v>
      </c>
      <c r="B2" s="49" t="s">
        <v>48</v>
      </c>
      <c r="C2" s="258" t="s">
        <v>49</v>
      </c>
      <c r="D2" s="259"/>
      <c r="E2" s="259"/>
      <c r="F2" s="259"/>
      <c r="G2" s="260"/>
      <c r="AG2" t="s">
        <v>120</v>
      </c>
    </row>
    <row r="3" spans="1:60" ht="24.95" customHeight="1" x14ac:dyDescent="0.2">
      <c r="A3" s="50" t="s">
        <v>9</v>
      </c>
      <c r="B3" s="49" t="s">
        <v>45</v>
      </c>
      <c r="C3" s="258" t="s">
        <v>44</v>
      </c>
      <c r="D3" s="259"/>
      <c r="E3" s="259"/>
      <c r="F3" s="259"/>
      <c r="G3" s="260"/>
      <c r="AC3" s="121" t="s">
        <v>120</v>
      </c>
      <c r="AG3" t="s">
        <v>121</v>
      </c>
    </row>
    <row r="4" spans="1:60" ht="24.95" customHeight="1" x14ac:dyDescent="0.2">
      <c r="A4" s="140" t="s">
        <v>10</v>
      </c>
      <c r="B4" s="141" t="s">
        <v>43</v>
      </c>
      <c r="C4" s="261" t="s">
        <v>44</v>
      </c>
      <c r="D4" s="262"/>
      <c r="E4" s="262"/>
      <c r="F4" s="262"/>
      <c r="G4" s="263"/>
      <c r="AG4" t="s">
        <v>122</v>
      </c>
    </row>
    <row r="5" spans="1:60" x14ac:dyDescent="0.2">
      <c r="D5" s="10"/>
    </row>
    <row r="6" spans="1:60" ht="38.25" x14ac:dyDescent="0.2">
      <c r="A6" s="143" t="s">
        <v>123</v>
      </c>
      <c r="B6" s="145" t="s">
        <v>124</v>
      </c>
      <c r="C6" s="145" t="s">
        <v>125</v>
      </c>
      <c r="D6" s="144" t="s">
        <v>126</v>
      </c>
      <c r="E6" s="143" t="s">
        <v>127</v>
      </c>
      <c r="F6" s="142" t="s">
        <v>128</v>
      </c>
      <c r="G6" s="143" t="s">
        <v>31</v>
      </c>
      <c r="H6" s="146" t="s">
        <v>32</v>
      </c>
      <c r="I6" s="146" t="s">
        <v>129</v>
      </c>
      <c r="J6" s="146" t="s">
        <v>33</v>
      </c>
      <c r="K6" s="146" t="s">
        <v>130</v>
      </c>
      <c r="L6" s="146" t="s">
        <v>131</v>
      </c>
      <c r="M6" s="146" t="s">
        <v>132</v>
      </c>
      <c r="N6" s="146" t="s">
        <v>133</v>
      </c>
      <c r="O6" s="146" t="s">
        <v>134</v>
      </c>
      <c r="P6" s="146" t="s">
        <v>135</v>
      </c>
      <c r="Q6" s="146" t="s">
        <v>136</v>
      </c>
      <c r="R6" s="146" t="s">
        <v>137</v>
      </c>
      <c r="S6" s="146" t="s">
        <v>138</v>
      </c>
      <c r="T6" s="146" t="s">
        <v>139</v>
      </c>
      <c r="U6" s="146" t="s">
        <v>140</v>
      </c>
      <c r="V6" s="146" t="s">
        <v>141</v>
      </c>
      <c r="W6" s="146" t="s">
        <v>142</v>
      </c>
      <c r="X6" s="146" t="s">
        <v>143</v>
      </c>
      <c r="Y6" s="146" t="s">
        <v>144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9" t="s">
        <v>145</v>
      </c>
      <c r="B8" s="170" t="s">
        <v>55</v>
      </c>
      <c r="C8" s="190" t="s">
        <v>56</v>
      </c>
      <c r="D8" s="171"/>
      <c r="E8" s="172"/>
      <c r="F8" s="173"/>
      <c r="G8" s="174">
        <f>SUMIF(AG9:AG26,"&lt;&gt;NOR",G9:G26)</f>
        <v>0</v>
      </c>
      <c r="H8" s="168"/>
      <c r="I8" s="168">
        <f>SUM(I9:I26)</f>
        <v>0</v>
      </c>
      <c r="J8" s="168"/>
      <c r="K8" s="168">
        <f>SUM(K9:K26)</f>
        <v>0</v>
      </c>
      <c r="L8" s="168"/>
      <c r="M8" s="168">
        <f>SUM(M9:M26)</f>
        <v>0</v>
      </c>
      <c r="N8" s="167"/>
      <c r="O8" s="167">
        <f>SUM(O9:O26)</f>
        <v>2.3299999999999996</v>
      </c>
      <c r="P8" s="167"/>
      <c r="Q8" s="167">
        <f>SUM(Q9:Q26)</f>
        <v>0.03</v>
      </c>
      <c r="R8" s="168"/>
      <c r="S8" s="168"/>
      <c r="T8" s="168"/>
      <c r="U8" s="168"/>
      <c r="V8" s="168">
        <f>SUM(V9:V26)</f>
        <v>18.78</v>
      </c>
      <c r="W8" s="168"/>
      <c r="X8" s="168"/>
      <c r="Y8" s="168"/>
      <c r="AG8" t="s">
        <v>146</v>
      </c>
    </row>
    <row r="9" spans="1:60" outlineLevel="1" x14ac:dyDescent="0.2">
      <c r="A9" s="176">
        <v>1</v>
      </c>
      <c r="B9" s="177" t="s">
        <v>147</v>
      </c>
      <c r="C9" s="191" t="s">
        <v>148</v>
      </c>
      <c r="D9" s="178" t="s">
        <v>149</v>
      </c>
      <c r="E9" s="179">
        <v>7.8750000000000001E-2</v>
      </c>
      <c r="F9" s="180"/>
      <c r="G9" s="181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0.58179999999999998</v>
      </c>
      <c r="O9" s="157">
        <f>ROUND(E9*N9,2)</f>
        <v>0.05</v>
      </c>
      <c r="P9" s="157">
        <v>0</v>
      </c>
      <c r="Q9" s="157">
        <f>ROUND(E9*P9,2)</f>
        <v>0</v>
      </c>
      <c r="R9" s="158"/>
      <c r="S9" s="158" t="s">
        <v>150</v>
      </c>
      <c r="T9" s="158" t="s">
        <v>150</v>
      </c>
      <c r="U9" s="158">
        <v>7.4</v>
      </c>
      <c r="V9" s="158">
        <f>ROUND(E9*U9,2)</f>
        <v>0.57999999999999996</v>
      </c>
      <c r="W9" s="158"/>
      <c r="X9" s="158" t="s">
        <v>151</v>
      </c>
      <c r="Y9" s="158" t="s">
        <v>152</v>
      </c>
      <c r="Z9" s="147"/>
      <c r="AA9" s="147"/>
      <c r="AB9" s="147"/>
      <c r="AC9" s="147"/>
      <c r="AD9" s="147"/>
      <c r="AE9" s="147"/>
      <c r="AF9" s="147"/>
      <c r="AG9" s="147" t="s">
        <v>153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2" t="s">
        <v>154</v>
      </c>
      <c r="D10" s="160"/>
      <c r="E10" s="161">
        <v>7.8750000000000001E-2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155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33.75" outlineLevel="1" x14ac:dyDescent="0.2">
      <c r="A11" s="182">
        <v>2</v>
      </c>
      <c r="B11" s="183" t="s">
        <v>156</v>
      </c>
      <c r="C11" s="193" t="s">
        <v>157</v>
      </c>
      <c r="D11" s="184" t="s">
        <v>158</v>
      </c>
      <c r="E11" s="185">
        <v>1</v>
      </c>
      <c r="F11" s="186"/>
      <c r="G11" s="187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2.6509999999999999E-2</v>
      </c>
      <c r="O11" s="157">
        <f>ROUND(E11*N11,2)</f>
        <v>0.03</v>
      </c>
      <c r="P11" s="157">
        <v>0</v>
      </c>
      <c r="Q11" s="157">
        <f>ROUND(E11*P11,2)</f>
        <v>0</v>
      </c>
      <c r="R11" s="158"/>
      <c r="S11" s="158" t="s">
        <v>150</v>
      </c>
      <c r="T11" s="158" t="s">
        <v>150</v>
      </c>
      <c r="U11" s="158">
        <v>0.24199999999999999</v>
      </c>
      <c r="V11" s="158">
        <f>ROUND(E11*U11,2)</f>
        <v>0.24</v>
      </c>
      <c r="W11" s="158"/>
      <c r="X11" s="158" t="s">
        <v>151</v>
      </c>
      <c r="Y11" s="158" t="s">
        <v>152</v>
      </c>
      <c r="Z11" s="147"/>
      <c r="AA11" s="147"/>
      <c r="AB11" s="147"/>
      <c r="AC11" s="147"/>
      <c r="AD11" s="147"/>
      <c r="AE11" s="147"/>
      <c r="AF11" s="147"/>
      <c r="AG11" s="147" t="s">
        <v>153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 x14ac:dyDescent="0.2">
      <c r="A12" s="182">
        <v>3</v>
      </c>
      <c r="B12" s="183" t="s">
        <v>159</v>
      </c>
      <c r="C12" s="193" t="s">
        <v>160</v>
      </c>
      <c r="D12" s="184" t="s">
        <v>158</v>
      </c>
      <c r="E12" s="185">
        <v>2</v>
      </c>
      <c r="F12" s="186"/>
      <c r="G12" s="187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3.2649999999999998E-2</v>
      </c>
      <c r="O12" s="157">
        <f>ROUND(E12*N12,2)</f>
        <v>7.0000000000000007E-2</v>
      </c>
      <c r="P12" s="157">
        <v>0</v>
      </c>
      <c r="Q12" s="157">
        <f>ROUND(E12*P12,2)</f>
        <v>0</v>
      </c>
      <c r="R12" s="158"/>
      <c r="S12" s="158" t="s">
        <v>150</v>
      </c>
      <c r="T12" s="158" t="s">
        <v>150</v>
      </c>
      <c r="U12" s="158">
        <v>0.24199999999999999</v>
      </c>
      <c r="V12" s="158">
        <f>ROUND(E12*U12,2)</f>
        <v>0.48</v>
      </c>
      <c r="W12" s="158"/>
      <c r="X12" s="158" t="s">
        <v>151</v>
      </c>
      <c r="Y12" s="158" t="s">
        <v>152</v>
      </c>
      <c r="Z12" s="147"/>
      <c r="AA12" s="147"/>
      <c r="AB12" s="147"/>
      <c r="AC12" s="147"/>
      <c r="AD12" s="147"/>
      <c r="AE12" s="147"/>
      <c r="AF12" s="147"/>
      <c r="AG12" s="147" t="s">
        <v>153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6">
        <v>4</v>
      </c>
      <c r="B13" s="177" t="s">
        <v>161</v>
      </c>
      <c r="C13" s="191" t="s">
        <v>162</v>
      </c>
      <c r="D13" s="178" t="s">
        <v>149</v>
      </c>
      <c r="E13" s="179">
        <v>4.3999999999999997E-2</v>
      </c>
      <c r="F13" s="180"/>
      <c r="G13" s="181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0.76182000000000005</v>
      </c>
      <c r="O13" s="157">
        <f>ROUND(E13*N13,2)</f>
        <v>0.03</v>
      </c>
      <c r="P13" s="157">
        <v>0</v>
      </c>
      <c r="Q13" s="157">
        <f>ROUND(E13*P13,2)</f>
        <v>0</v>
      </c>
      <c r="R13" s="158"/>
      <c r="S13" s="158" t="s">
        <v>150</v>
      </c>
      <c r="T13" s="158" t="s">
        <v>150</v>
      </c>
      <c r="U13" s="158">
        <v>4.0388799999999998</v>
      </c>
      <c r="V13" s="158">
        <f>ROUND(E13*U13,2)</f>
        <v>0.18</v>
      </c>
      <c r="W13" s="158"/>
      <c r="X13" s="158" t="s">
        <v>151</v>
      </c>
      <c r="Y13" s="158" t="s">
        <v>152</v>
      </c>
      <c r="Z13" s="147"/>
      <c r="AA13" s="147"/>
      <c r="AB13" s="147"/>
      <c r="AC13" s="147"/>
      <c r="AD13" s="147"/>
      <c r="AE13" s="147"/>
      <c r="AF13" s="147"/>
      <c r="AG13" s="147" t="s">
        <v>153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2" t="s">
        <v>163</v>
      </c>
      <c r="D14" s="160"/>
      <c r="E14" s="161">
        <v>1.6E-2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155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92" t="s">
        <v>164</v>
      </c>
      <c r="D15" s="160"/>
      <c r="E15" s="161">
        <v>2.8000000000000001E-2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155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6">
        <v>5</v>
      </c>
      <c r="B16" s="177" t="s">
        <v>165</v>
      </c>
      <c r="C16" s="191" t="s">
        <v>166</v>
      </c>
      <c r="D16" s="178" t="s">
        <v>167</v>
      </c>
      <c r="E16" s="179">
        <v>5.9</v>
      </c>
      <c r="F16" s="180"/>
      <c r="G16" s="181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7">
        <v>7.5340000000000004E-2</v>
      </c>
      <c r="O16" s="157">
        <f>ROUND(E16*N16,2)</f>
        <v>0.44</v>
      </c>
      <c r="P16" s="157">
        <v>0</v>
      </c>
      <c r="Q16" s="157">
        <f>ROUND(E16*P16,2)</f>
        <v>0</v>
      </c>
      <c r="R16" s="158"/>
      <c r="S16" s="158" t="s">
        <v>150</v>
      </c>
      <c r="T16" s="158" t="s">
        <v>150</v>
      </c>
      <c r="U16" s="158">
        <v>0.52915000000000001</v>
      </c>
      <c r="V16" s="158">
        <f>ROUND(E16*U16,2)</f>
        <v>3.12</v>
      </c>
      <c r="W16" s="158"/>
      <c r="X16" s="158" t="s">
        <v>151</v>
      </c>
      <c r="Y16" s="158" t="s">
        <v>152</v>
      </c>
      <c r="Z16" s="147"/>
      <c r="AA16" s="147"/>
      <c r="AB16" s="147"/>
      <c r="AC16" s="147"/>
      <c r="AD16" s="147"/>
      <c r="AE16" s="147"/>
      <c r="AF16" s="147"/>
      <c r="AG16" s="147" t="s">
        <v>153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92" t="s">
        <v>168</v>
      </c>
      <c r="D17" s="160"/>
      <c r="E17" s="161">
        <v>2.1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155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92" t="s">
        <v>169</v>
      </c>
      <c r="D18" s="160"/>
      <c r="E18" s="161">
        <v>3.8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155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6">
        <v>6</v>
      </c>
      <c r="B19" s="177" t="s">
        <v>170</v>
      </c>
      <c r="C19" s="191" t="s">
        <v>171</v>
      </c>
      <c r="D19" s="178" t="s">
        <v>167</v>
      </c>
      <c r="E19" s="179">
        <v>17.760000000000002</v>
      </c>
      <c r="F19" s="180"/>
      <c r="G19" s="181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9.4810000000000005E-2</v>
      </c>
      <c r="O19" s="157">
        <f>ROUND(E19*N19,2)</f>
        <v>1.68</v>
      </c>
      <c r="P19" s="157">
        <v>0</v>
      </c>
      <c r="Q19" s="157">
        <f>ROUND(E19*P19,2)</f>
        <v>0</v>
      </c>
      <c r="R19" s="158"/>
      <c r="S19" s="158" t="s">
        <v>150</v>
      </c>
      <c r="T19" s="158" t="s">
        <v>150</v>
      </c>
      <c r="U19" s="158">
        <v>0.53500000000000003</v>
      </c>
      <c r="V19" s="158">
        <f>ROUND(E19*U19,2)</f>
        <v>9.5</v>
      </c>
      <c r="W19" s="158"/>
      <c r="X19" s="158" t="s">
        <v>151</v>
      </c>
      <c r="Y19" s="158" t="s">
        <v>152</v>
      </c>
      <c r="Z19" s="147"/>
      <c r="AA19" s="147"/>
      <c r="AB19" s="147"/>
      <c r="AC19" s="147"/>
      <c r="AD19" s="147"/>
      <c r="AE19" s="147"/>
      <c r="AF19" s="147"/>
      <c r="AG19" s="147" t="s">
        <v>153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92" t="s">
        <v>172</v>
      </c>
      <c r="D20" s="160"/>
      <c r="E20" s="161">
        <v>9.66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155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92" t="s">
        <v>173</v>
      </c>
      <c r="D21" s="160"/>
      <c r="E21" s="161">
        <v>8.1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155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6">
        <v>7</v>
      </c>
      <c r="B22" s="177" t="s">
        <v>174</v>
      </c>
      <c r="C22" s="191" t="s">
        <v>175</v>
      </c>
      <c r="D22" s="178" t="s">
        <v>176</v>
      </c>
      <c r="E22" s="179">
        <v>21</v>
      </c>
      <c r="F22" s="180"/>
      <c r="G22" s="181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7">
        <v>1.0300000000000001E-3</v>
      </c>
      <c r="O22" s="157">
        <f>ROUND(E22*N22,2)</f>
        <v>0.02</v>
      </c>
      <c r="P22" s="157">
        <v>0</v>
      </c>
      <c r="Q22" s="157">
        <f>ROUND(E22*P22,2)</f>
        <v>0</v>
      </c>
      <c r="R22" s="158"/>
      <c r="S22" s="158" t="s">
        <v>150</v>
      </c>
      <c r="T22" s="158" t="s">
        <v>150</v>
      </c>
      <c r="U22" s="158">
        <v>0.223</v>
      </c>
      <c r="V22" s="158">
        <f>ROUND(E22*U22,2)</f>
        <v>4.68</v>
      </c>
      <c r="W22" s="158"/>
      <c r="X22" s="158" t="s">
        <v>151</v>
      </c>
      <c r="Y22" s="158" t="s">
        <v>152</v>
      </c>
      <c r="Z22" s="147"/>
      <c r="AA22" s="147"/>
      <c r="AB22" s="147"/>
      <c r="AC22" s="147"/>
      <c r="AD22" s="147"/>
      <c r="AE22" s="147"/>
      <c r="AF22" s="147"/>
      <c r="AG22" s="147" t="s">
        <v>153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266" t="s">
        <v>177</v>
      </c>
      <c r="D23" s="267"/>
      <c r="E23" s="267"/>
      <c r="F23" s="267"/>
      <c r="G23" s="267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178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92" t="s">
        <v>179</v>
      </c>
      <c r="D24" s="160"/>
      <c r="E24" s="161">
        <v>21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155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6">
        <v>8</v>
      </c>
      <c r="B25" s="177" t="s">
        <v>180</v>
      </c>
      <c r="C25" s="191" t="s">
        <v>181</v>
      </c>
      <c r="D25" s="178" t="s">
        <v>182</v>
      </c>
      <c r="E25" s="179">
        <v>8.3400000000000002E-3</v>
      </c>
      <c r="F25" s="180"/>
      <c r="G25" s="181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1.0970899999999999</v>
      </c>
      <c r="O25" s="157">
        <f>ROUND(E25*N25,2)</f>
        <v>0.01</v>
      </c>
      <c r="P25" s="157">
        <v>3.6309</v>
      </c>
      <c r="Q25" s="157">
        <f>ROUND(E25*P25,2)</f>
        <v>0.03</v>
      </c>
      <c r="R25" s="158"/>
      <c r="S25" s="158" t="s">
        <v>150</v>
      </c>
      <c r="T25" s="158" t="s">
        <v>183</v>
      </c>
      <c r="U25" s="158">
        <v>0</v>
      </c>
      <c r="V25" s="158">
        <f>ROUND(E25*U25,2)</f>
        <v>0</v>
      </c>
      <c r="W25" s="158"/>
      <c r="X25" s="158" t="s">
        <v>184</v>
      </c>
      <c r="Y25" s="158" t="s">
        <v>152</v>
      </c>
      <c r="Z25" s="147"/>
      <c r="AA25" s="147"/>
      <c r="AB25" s="147"/>
      <c r="AC25" s="147"/>
      <c r="AD25" s="147"/>
      <c r="AE25" s="147"/>
      <c r="AF25" s="147"/>
      <c r="AG25" s="147" t="s">
        <v>185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92" t="s">
        <v>186</v>
      </c>
      <c r="D26" s="160"/>
      <c r="E26" s="161">
        <v>8.3400000000000002E-3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155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9" t="s">
        <v>145</v>
      </c>
      <c r="B27" s="170" t="s">
        <v>57</v>
      </c>
      <c r="C27" s="190" t="s">
        <v>58</v>
      </c>
      <c r="D27" s="171"/>
      <c r="E27" s="172"/>
      <c r="F27" s="173"/>
      <c r="G27" s="174">
        <f>SUMIF(AG28:AG29,"&lt;&gt;NOR",G28:G29)</f>
        <v>0</v>
      </c>
      <c r="H27" s="168"/>
      <c r="I27" s="168">
        <f>SUM(I28:I29)</f>
        <v>0</v>
      </c>
      <c r="J27" s="168"/>
      <c r="K27" s="168">
        <f>SUM(K28:K29)</f>
        <v>0</v>
      </c>
      <c r="L27" s="168"/>
      <c r="M27" s="168">
        <f>SUM(M28:M29)</f>
        <v>0</v>
      </c>
      <c r="N27" s="167"/>
      <c r="O27" s="167">
        <f>SUM(O28:O29)</f>
        <v>0.17</v>
      </c>
      <c r="P27" s="167"/>
      <c r="Q27" s="167">
        <f>SUM(Q28:Q29)</f>
        <v>0</v>
      </c>
      <c r="R27" s="168"/>
      <c r="S27" s="168"/>
      <c r="T27" s="168"/>
      <c r="U27" s="168"/>
      <c r="V27" s="168">
        <f>SUM(V28:V29)</f>
        <v>1.38</v>
      </c>
      <c r="W27" s="168"/>
      <c r="X27" s="168"/>
      <c r="Y27" s="168"/>
      <c r="AG27" t="s">
        <v>146</v>
      </c>
    </row>
    <row r="28" spans="1:60" ht="22.5" outlineLevel="1" x14ac:dyDescent="0.2">
      <c r="A28" s="176">
        <v>9</v>
      </c>
      <c r="B28" s="177" t="s">
        <v>187</v>
      </c>
      <c r="C28" s="191" t="s">
        <v>188</v>
      </c>
      <c r="D28" s="178" t="s">
        <v>149</v>
      </c>
      <c r="E28" s="179">
        <v>6.4000000000000001E-2</v>
      </c>
      <c r="F28" s="180"/>
      <c r="G28" s="181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2.6975199999999999</v>
      </c>
      <c r="O28" s="157">
        <f>ROUND(E28*N28,2)</f>
        <v>0.17</v>
      </c>
      <c r="P28" s="157">
        <v>0</v>
      </c>
      <c r="Q28" s="157">
        <f>ROUND(E28*P28,2)</f>
        <v>0</v>
      </c>
      <c r="R28" s="158"/>
      <c r="S28" s="158" t="s">
        <v>150</v>
      </c>
      <c r="T28" s="158" t="s">
        <v>150</v>
      </c>
      <c r="U28" s="158">
        <v>21.585999999999999</v>
      </c>
      <c r="V28" s="158">
        <f>ROUND(E28*U28,2)</f>
        <v>1.38</v>
      </c>
      <c r="W28" s="158"/>
      <c r="X28" s="158" t="s">
        <v>151</v>
      </c>
      <c r="Y28" s="158" t="s">
        <v>152</v>
      </c>
      <c r="Z28" s="147"/>
      <c r="AA28" s="147"/>
      <c r="AB28" s="147"/>
      <c r="AC28" s="147"/>
      <c r="AD28" s="147"/>
      <c r="AE28" s="147"/>
      <c r="AF28" s="147"/>
      <c r="AG28" s="147" t="s">
        <v>153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92" t="s">
        <v>189</v>
      </c>
      <c r="D29" s="160"/>
      <c r="E29" s="161">
        <v>6.4000000000000001E-2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155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69" t="s">
        <v>145</v>
      </c>
      <c r="B30" s="170" t="s">
        <v>59</v>
      </c>
      <c r="C30" s="190" t="s">
        <v>60</v>
      </c>
      <c r="D30" s="171"/>
      <c r="E30" s="172"/>
      <c r="F30" s="173"/>
      <c r="G30" s="174">
        <f>SUMIF(AG31:AG83,"&lt;&gt;NOR",G31:G83)</f>
        <v>0</v>
      </c>
      <c r="H30" s="168"/>
      <c r="I30" s="168">
        <f>SUM(I31:I83)</f>
        <v>0</v>
      </c>
      <c r="J30" s="168"/>
      <c r="K30" s="168">
        <f>SUM(K31:K83)</f>
        <v>0</v>
      </c>
      <c r="L30" s="168"/>
      <c r="M30" s="168">
        <f>SUM(M31:M83)</f>
        <v>0</v>
      </c>
      <c r="N30" s="167"/>
      <c r="O30" s="167">
        <f>SUM(O31:O83)</f>
        <v>12.889999999999999</v>
      </c>
      <c r="P30" s="167"/>
      <c r="Q30" s="167">
        <f>SUM(Q31:Q83)</f>
        <v>0</v>
      </c>
      <c r="R30" s="168"/>
      <c r="S30" s="168"/>
      <c r="T30" s="168"/>
      <c r="U30" s="168"/>
      <c r="V30" s="168">
        <f>SUM(V31:V83)</f>
        <v>269.97000000000003</v>
      </c>
      <c r="W30" s="168"/>
      <c r="X30" s="168"/>
      <c r="Y30" s="168"/>
      <c r="AG30" t="s">
        <v>146</v>
      </c>
    </row>
    <row r="31" spans="1:60" ht="22.5" outlineLevel="1" x14ac:dyDescent="0.2">
      <c r="A31" s="176">
        <v>10</v>
      </c>
      <c r="B31" s="177" t="s">
        <v>190</v>
      </c>
      <c r="C31" s="191" t="s">
        <v>191</v>
      </c>
      <c r="D31" s="178" t="s">
        <v>167</v>
      </c>
      <c r="E31" s="179">
        <v>121.84</v>
      </c>
      <c r="F31" s="180"/>
      <c r="G31" s="181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7.5900000000000004E-3</v>
      </c>
      <c r="O31" s="157">
        <f>ROUND(E31*N31,2)</f>
        <v>0.92</v>
      </c>
      <c r="P31" s="157">
        <v>0</v>
      </c>
      <c r="Q31" s="157">
        <f>ROUND(E31*P31,2)</f>
        <v>0</v>
      </c>
      <c r="R31" s="158"/>
      <c r="S31" s="158" t="s">
        <v>150</v>
      </c>
      <c r="T31" s="158" t="s">
        <v>150</v>
      </c>
      <c r="U31" s="158">
        <v>0.32</v>
      </c>
      <c r="V31" s="158">
        <f>ROUND(E31*U31,2)</f>
        <v>38.99</v>
      </c>
      <c r="W31" s="158"/>
      <c r="X31" s="158" t="s">
        <v>151</v>
      </c>
      <c r="Y31" s="158" t="s">
        <v>152</v>
      </c>
      <c r="Z31" s="147"/>
      <c r="AA31" s="147"/>
      <c r="AB31" s="147"/>
      <c r="AC31" s="147"/>
      <c r="AD31" s="147"/>
      <c r="AE31" s="147"/>
      <c r="AF31" s="147"/>
      <c r="AG31" s="147" t="s">
        <v>153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33.75" outlineLevel="2" x14ac:dyDescent="0.2">
      <c r="A32" s="154"/>
      <c r="B32" s="155"/>
      <c r="C32" s="192" t="s">
        <v>192</v>
      </c>
      <c r="D32" s="160"/>
      <c r="E32" s="161">
        <v>121.84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155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6">
        <v>11</v>
      </c>
      <c r="B33" s="177" t="s">
        <v>193</v>
      </c>
      <c r="C33" s="191" t="s">
        <v>194</v>
      </c>
      <c r="D33" s="178" t="s">
        <v>167</v>
      </c>
      <c r="E33" s="179">
        <v>113.96</v>
      </c>
      <c r="F33" s="180"/>
      <c r="G33" s="181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0.02</v>
      </c>
      <c r="O33" s="157">
        <f>ROUND(E33*N33,2)</f>
        <v>2.2799999999999998</v>
      </c>
      <c r="P33" s="157">
        <v>0</v>
      </c>
      <c r="Q33" s="157">
        <f>ROUND(E33*P33,2)</f>
        <v>0</v>
      </c>
      <c r="R33" s="158"/>
      <c r="S33" s="158" t="s">
        <v>150</v>
      </c>
      <c r="T33" s="158" t="s">
        <v>150</v>
      </c>
      <c r="U33" s="158">
        <v>0.36</v>
      </c>
      <c r="V33" s="158">
        <f>ROUND(E33*U33,2)</f>
        <v>41.03</v>
      </c>
      <c r="W33" s="158"/>
      <c r="X33" s="158" t="s">
        <v>151</v>
      </c>
      <c r="Y33" s="158" t="s">
        <v>152</v>
      </c>
      <c r="Z33" s="147"/>
      <c r="AA33" s="147"/>
      <c r="AB33" s="147"/>
      <c r="AC33" s="147"/>
      <c r="AD33" s="147"/>
      <c r="AE33" s="147"/>
      <c r="AF33" s="147"/>
      <c r="AG33" s="147" t="s">
        <v>153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92" t="s">
        <v>195</v>
      </c>
      <c r="D34" s="160"/>
      <c r="E34" s="161">
        <v>108.96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155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92" t="s">
        <v>196</v>
      </c>
      <c r="D35" s="160"/>
      <c r="E35" s="161">
        <v>5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155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6">
        <v>12</v>
      </c>
      <c r="B36" s="177" t="s">
        <v>197</v>
      </c>
      <c r="C36" s="191" t="s">
        <v>198</v>
      </c>
      <c r="D36" s="178" t="s">
        <v>167</v>
      </c>
      <c r="E36" s="179">
        <v>413.56599999999997</v>
      </c>
      <c r="F36" s="180"/>
      <c r="G36" s="181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6.8999999999999999E-3</v>
      </c>
      <c r="O36" s="157">
        <f>ROUND(E36*N36,2)</f>
        <v>2.85</v>
      </c>
      <c r="P36" s="157">
        <v>0</v>
      </c>
      <c r="Q36" s="157">
        <f>ROUND(E36*P36,2)</f>
        <v>0</v>
      </c>
      <c r="R36" s="158"/>
      <c r="S36" s="158" t="s">
        <v>150</v>
      </c>
      <c r="T36" s="158" t="s">
        <v>150</v>
      </c>
      <c r="U36" s="158">
        <v>0.25</v>
      </c>
      <c r="V36" s="158">
        <f>ROUND(E36*U36,2)</f>
        <v>103.39</v>
      </c>
      <c r="W36" s="158"/>
      <c r="X36" s="158" t="s">
        <v>151</v>
      </c>
      <c r="Y36" s="158" t="s">
        <v>152</v>
      </c>
      <c r="Z36" s="147"/>
      <c r="AA36" s="147"/>
      <c r="AB36" s="147"/>
      <c r="AC36" s="147"/>
      <c r="AD36" s="147"/>
      <c r="AE36" s="147"/>
      <c r="AF36" s="147"/>
      <c r="AG36" s="147" t="s">
        <v>153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92" t="s">
        <v>199</v>
      </c>
      <c r="D37" s="160"/>
      <c r="E37" s="161">
        <v>39.865000000000002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155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92" t="s">
        <v>200</v>
      </c>
      <c r="D38" s="160"/>
      <c r="E38" s="161">
        <v>95.2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155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92" t="s">
        <v>201</v>
      </c>
      <c r="D39" s="160"/>
      <c r="E39" s="161">
        <v>25.049499999999998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155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92" t="s">
        <v>202</v>
      </c>
      <c r="D40" s="160"/>
      <c r="E40" s="161">
        <v>37.663499999999999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155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92" t="s">
        <v>203</v>
      </c>
      <c r="D41" s="160"/>
      <c r="E41" s="161">
        <v>38.08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155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92" t="s">
        <v>204</v>
      </c>
      <c r="D42" s="160"/>
      <c r="E42" s="161">
        <v>13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155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92" t="s">
        <v>205</v>
      </c>
      <c r="D43" s="160"/>
      <c r="E43" s="161">
        <v>32.68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155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92" t="s">
        <v>206</v>
      </c>
      <c r="D44" s="160"/>
      <c r="E44" s="161">
        <v>11.6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155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92" t="s">
        <v>207</v>
      </c>
      <c r="D45" s="160"/>
      <c r="E45" s="161">
        <v>20.4085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155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92" t="s">
        <v>208</v>
      </c>
      <c r="D46" s="160"/>
      <c r="E46" s="161">
        <v>17.790500000000002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155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92" t="s">
        <v>209</v>
      </c>
      <c r="D47" s="160"/>
      <c r="E47" s="161">
        <v>22.61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155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92" t="s">
        <v>210</v>
      </c>
      <c r="D48" s="160"/>
      <c r="E48" s="161">
        <v>29.988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155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92" t="s">
        <v>211</v>
      </c>
      <c r="D49" s="160"/>
      <c r="E49" s="161">
        <v>29.631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155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94" t="s">
        <v>212</v>
      </c>
      <c r="D50" s="165"/>
      <c r="E50" s="166">
        <v>413.56599999999997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155</v>
      </c>
      <c r="AH50" s="147">
        <v>1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6">
        <v>13</v>
      </c>
      <c r="B51" s="177" t="s">
        <v>213</v>
      </c>
      <c r="C51" s="191" t="s">
        <v>214</v>
      </c>
      <c r="D51" s="178" t="s">
        <v>167</v>
      </c>
      <c r="E51" s="179">
        <v>574.846</v>
      </c>
      <c r="F51" s="180"/>
      <c r="G51" s="181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7">
        <v>1.155E-2</v>
      </c>
      <c r="O51" s="157">
        <f>ROUND(E51*N51,2)</f>
        <v>6.64</v>
      </c>
      <c r="P51" s="157">
        <v>0</v>
      </c>
      <c r="Q51" s="157">
        <f>ROUND(E51*P51,2)</f>
        <v>0</v>
      </c>
      <c r="R51" s="158"/>
      <c r="S51" s="158" t="s">
        <v>150</v>
      </c>
      <c r="T51" s="158" t="s">
        <v>150</v>
      </c>
      <c r="U51" s="158">
        <v>0.1</v>
      </c>
      <c r="V51" s="158">
        <f>ROUND(E51*U51,2)</f>
        <v>57.48</v>
      </c>
      <c r="W51" s="158"/>
      <c r="X51" s="158" t="s">
        <v>151</v>
      </c>
      <c r="Y51" s="158" t="s">
        <v>152</v>
      </c>
      <c r="Z51" s="147"/>
      <c r="AA51" s="147"/>
      <c r="AB51" s="147"/>
      <c r="AC51" s="147"/>
      <c r="AD51" s="147"/>
      <c r="AE51" s="147"/>
      <c r="AF51" s="147"/>
      <c r="AG51" s="147" t="s">
        <v>153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92" t="s">
        <v>215</v>
      </c>
      <c r="D52" s="160"/>
      <c r="E52" s="161">
        <v>108.96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155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92" t="s">
        <v>216</v>
      </c>
      <c r="D53" s="160"/>
      <c r="E53" s="161">
        <v>47.32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155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92" t="s">
        <v>196</v>
      </c>
      <c r="D54" s="160"/>
      <c r="E54" s="161">
        <v>5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155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94" t="s">
        <v>212</v>
      </c>
      <c r="D55" s="165"/>
      <c r="E55" s="166">
        <v>161.28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155</v>
      </c>
      <c r="AH55" s="147">
        <v>1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92" t="s">
        <v>199</v>
      </c>
      <c r="D56" s="160"/>
      <c r="E56" s="161">
        <v>39.865000000000002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155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92" t="s">
        <v>200</v>
      </c>
      <c r="D57" s="160"/>
      <c r="E57" s="161">
        <v>95.2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155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92" t="s">
        <v>201</v>
      </c>
      <c r="D58" s="160"/>
      <c r="E58" s="161">
        <v>25.049499999999998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155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92" t="s">
        <v>202</v>
      </c>
      <c r="D59" s="160"/>
      <c r="E59" s="161">
        <v>37.663499999999999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155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92" t="s">
        <v>203</v>
      </c>
      <c r="D60" s="160"/>
      <c r="E60" s="161">
        <v>38.08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155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92" t="s">
        <v>204</v>
      </c>
      <c r="D61" s="160"/>
      <c r="E61" s="161">
        <v>13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155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92" t="s">
        <v>205</v>
      </c>
      <c r="D62" s="160"/>
      <c r="E62" s="161">
        <v>32.68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155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2" t="s">
        <v>206</v>
      </c>
      <c r="D63" s="160"/>
      <c r="E63" s="161">
        <v>11.6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155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92" t="s">
        <v>207</v>
      </c>
      <c r="D64" s="160"/>
      <c r="E64" s="161">
        <v>20.4085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155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92" t="s">
        <v>208</v>
      </c>
      <c r="D65" s="160"/>
      <c r="E65" s="161">
        <v>17.790500000000002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155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92" t="s">
        <v>209</v>
      </c>
      <c r="D66" s="160"/>
      <c r="E66" s="161">
        <v>22.61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155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92" t="s">
        <v>210</v>
      </c>
      <c r="D67" s="160"/>
      <c r="E67" s="161">
        <v>29.988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155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92" t="s">
        <v>211</v>
      </c>
      <c r="D68" s="160"/>
      <c r="E68" s="161">
        <v>29.631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155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94" t="s">
        <v>212</v>
      </c>
      <c r="D69" s="165"/>
      <c r="E69" s="166">
        <v>413.56599999999997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155</v>
      </c>
      <c r="AH69" s="147">
        <v>1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6">
        <v>14</v>
      </c>
      <c r="B70" s="177" t="s">
        <v>217</v>
      </c>
      <c r="C70" s="191" t="s">
        <v>218</v>
      </c>
      <c r="D70" s="178" t="s">
        <v>167</v>
      </c>
      <c r="E70" s="179">
        <v>121.84</v>
      </c>
      <c r="F70" s="180"/>
      <c r="G70" s="181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6.0000000000000002E-5</v>
      </c>
      <c r="O70" s="157">
        <f>ROUND(E70*N70,2)</f>
        <v>0.01</v>
      </c>
      <c r="P70" s="157">
        <v>0</v>
      </c>
      <c r="Q70" s="157">
        <f>ROUND(E70*P70,2)</f>
        <v>0</v>
      </c>
      <c r="R70" s="158"/>
      <c r="S70" s="158" t="s">
        <v>150</v>
      </c>
      <c r="T70" s="158" t="s">
        <v>150</v>
      </c>
      <c r="U70" s="158">
        <v>7.0000000000000007E-2</v>
      </c>
      <c r="V70" s="158">
        <f>ROUND(E70*U70,2)</f>
        <v>8.5299999999999994</v>
      </c>
      <c r="W70" s="158"/>
      <c r="X70" s="158" t="s">
        <v>151</v>
      </c>
      <c r="Y70" s="158" t="s">
        <v>152</v>
      </c>
      <c r="Z70" s="147"/>
      <c r="AA70" s="147"/>
      <c r="AB70" s="147"/>
      <c r="AC70" s="147"/>
      <c r="AD70" s="147"/>
      <c r="AE70" s="147"/>
      <c r="AF70" s="147"/>
      <c r="AG70" s="147" t="s">
        <v>153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33.75" outlineLevel="2" x14ac:dyDescent="0.2">
      <c r="A71" s="154"/>
      <c r="B71" s="155"/>
      <c r="C71" s="192" t="s">
        <v>192</v>
      </c>
      <c r="D71" s="160"/>
      <c r="E71" s="161">
        <v>121.84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155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6">
        <v>15</v>
      </c>
      <c r="B72" s="177" t="s">
        <v>219</v>
      </c>
      <c r="C72" s="191" t="s">
        <v>220</v>
      </c>
      <c r="D72" s="178" t="s">
        <v>167</v>
      </c>
      <c r="E72" s="179">
        <v>21.33</v>
      </c>
      <c r="F72" s="180"/>
      <c r="G72" s="181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4.0000000000000003E-5</v>
      </c>
      <c r="O72" s="157">
        <f>ROUND(E72*N72,2)</f>
        <v>0</v>
      </c>
      <c r="P72" s="157">
        <v>0</v>
      </c>
      <c r="Q72" s="157">
        <f>ROUND(E72*P72,2)</f>
        <v>0</v>
      </c>
      <c r="R72" s="158"/>
      <c r="S72" s="158" t="s">
        <v>150</v>
      </c>
      <c r="T72" s="158" t="s">
        <v>150</v>
      </c>
      <c r="U72" s="158">
        <v>0.08</v>
      </c>
      <c r="V72" s="158">
        <f>ROUND(E72*U72,2)</f>
        <v>1.71</v>
      </c>
      <c r="W72" s="158"/>
      <c r="X72" s="158" t="s">
        <v>151</v>
      </c>
      <c r="Y72" s="158" t="s">
        <v>152</v>
      </c>
      <c r="Z72" s="147"/>
      <c r="AA72" s="147"/>
      <c r="AB72" s="147"/>
      <c r="AC72" s="147"/>
      <c r="AD72" s="147"/>
      <c r="AE72" s="147"/>
      <c r="AF72" s="147"/>
      <c r="AG72" s="147" t="s">
        <v>153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92" t="s">
        <v>221</v>
      </c>
      <c r="D73" s="160"/>
      <c r="E73" s="161">
        <v>4.32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155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2" t="s">
        <v>222</v>
      </c>
      <c r="D74" s="160"/>
      <c r="E74" s="161">
        <v>4.32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155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2" t="s">
        <v>223</v>
      </c>
      <c r="D75" s="160"/>
      <c r="E75" s="161">
        <v>0.81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155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92" t="s">
        <v>224</v>
      </c>
      <c r="D76" s="160"/>
      <c r="E76" s="161">
        <v>1.08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155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92" t="s">
        <v>225</v>
      </c>
      <c r="D77" s="160"/>
      <c r="E77" s="161">
        <v>3.6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155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92" t="s">
        <v>226</v>
      </c>
      <c r="D78" s="160"/>
      <c r="E78" s="161">
        <v>7.2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155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6">
        <v>16</v>
      </c>
      <c r="B79" s="177" t="s">
        <v>227</v>
      </c>
      <c r="C79" s="191" t="s">
        <v>228</v>
      </c>
      <c r="D79" s="178" t="s">
        <v>167</v>
      </c>
      <c r="E79" s="179">
        <v>47.32</v>
      </c>
      <c r="F79" s="180"/>
      <c r="G79" s="181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8.0000000000000007E-5</v>
      </c>
      <c r="O79" s="157">
        <f>ROUND(E79*N79,2)</f>
        <v>0</v>
      </c>
      <c r="P79" s="157">
        <v>0</v>
      </c>
      <c r="Q79" s="157">
        <f>ROUND(E79*P79,2)</f>
        <v>0</v>
      </c>
      <c r="R79" s="158"/>
      <c r="S79" s="158" t="s">
        <v>150</v>
      </c>
      <c r="T79" s="158" t="s">
        <v>150</v>
      </c>
      <c r="U79" s="158">
        <v>0</v>
      </c>
      <c r="V79" s="158">
        <f>ROUND(E79*U79,2)</f>
        <v>0</v>
      </c>
      <c r="W79" s="158"/>
      <c r="X79" s="158" t="s">
        <v>151</v>
      </c>
      <c r="Y79" s="158" t="s">
        <v>152</v>
      </c>
      <c r="Z79" s="147"/>
      <c r="AA79" s="147"/>
      <c r="AB79" s="147"/>
      <c r="AC79" s="147"/>
      <c r="AD79" s="147"/>
      <c r="AE79" s="147"/>
      <c r="AF79" s="147"/>
      <c r="AG79" s="147" t="s">
        <v>153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92" t="s">
        <v>229</v>
      </c>
      <c r="D80" s="160"/>
      <c r="E80" s="161">
        <v>47.32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155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outlineLevel="1" x14ac:dyDescent="0.2">
      <c r="A81" s="176">
        <v>17</v>
      </c>
      <c r="B81" s="177" t="s">
        <v>230</v>
      </c>
      <c r="C81" s="191" t="s">
        <v>231</v>
      </c>
      <c r="D81" s="178" t="s">
        <v>167</v>
      </c>
      <c r="E81" s="179">
        <v>52.32</v>
      </c>
      <c r="F81" s="180"/>
      <c r="G81" s="181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7">
        <v>3.6700000000000001E-3</v>
      </c>
      <c r="O81" s="157">
        <f>ROUND(E81*N81,2)</f>
        <v>0.19</v>
      </c>
      <c r="P81" s="157">
        <v>0</v>
      </c>
      <c r="Q81" s="157">
        <f>ROUND(E81*P81,2)</f>
        <v>0</v>
      </c>
      <c r="R81" s="158"/>
      <c r="S81" s="158" t="s">
        <v>150</v>
      </c>
      <c r="T81" s="158" t="s">
        <v>150</v>
      </c>
      <c r="U81" s="158">
        <v>0.36</v>
      </c>
      <c r="V81" s="158">
        <f>ROUND(E81*U81,2)</f>
        <v>18.84</v>
      </c>
      <c r="W81" s="158"/>
      <c r="X81" s="158" t="s">
        <v>151</v>
      </c>
      <c r="Y81" s="158" t="s">
        <v>152</v>
      </c>
      <c r="Z81" s="147"/>
      <c r="AA81" s="147"/>
      <c r="AB81" s="147"/>
      <c r="AC81" s="147"/>
      <c r="AD81" s="147"/>
      <c r="AE81" s="147"/>
      <c r="AF81" s="147"/>
      <c r="AG81" s="147" t="s">
        <v>153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192" t="s">
        <v>216</v>
      </c>
      <c r="D82" s="160"/>
      <c r="E82" s="161">
        <v>47.32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155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92" t="s">
        <v>196</v>
      </c>
      <c r="D83" s="160"/>
      <c r="E83" s="161">
        <v>5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155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x14ac:dyDescent="0.2">
      <c r="A84" s="169" t="s">
        <v>145</v>
      </c>
      <c r="B84" s="170" t="s">
        <v>61</v>
      </c>
      <c r="C84" s="190" t="s">
        <v>62</v>
      </c>
      <c r="D84" s="171"/>
      <c r="E84" s="172"/>
      <c r="F84" s="173"/>
      <c r="G84" s="174">
        <f>SUMIF(AG85:AG85,"&lt;&gt;NOR",G85:G85)</f>
        <v>0</v>
      </c>
      <c r="H84" s="168"/>
      <c r="I84" s="168">
        <f>SUM(I85:I85)</f>
        <v>0</v>
      </c>
      <c r="J84" s="168"/>
      <c r="K84" s="168">
        <f>SUM(K85:K85)</f>
        <v>0</v>
      </c>
      <c r="L84" s="168"/>
      <c r="M84" s="168">
        <f>SUM(M85:M85)</f>
        <v>0</v>
      </c>
      <c r="N84" s="167"/>
      <c r="O84" s="167">
        <f>SUM(O85:O85)</f>
        <v>0</v>
      </c>
      <c r="P84" s="167"/>
      <c r="Q84" s="167">
        <f>SUM(Q85:Q85)</f>
        <v>0</v>
      </c>
      <c r="R84" s="168"/>
      <c r="S84" s="168"/>
      <c r="T84" s="168"/>
      <c r="U84" s="168"/>
      <c r="V84" s="168">
        <f>SUM(V85:V85)</f>
        <v>0</v>
      </c>
      <c r="W84" s="168"/>
      <c r="X84" s="168"/>
      <c r="Y84" s="168"/>
      <c r="AG84" t="s">
        <v>146</v>
      </c>
    </row>
    <row r="85" spans="1:60" ht="22.5" outlineLevel="1" x14ac:dyDescent="0.2">
      <c r="A85" s="182">
        <v>18</v>
      </c>
      <c r="B85" s="183" t="s">
        <v>232</v>
      </c>
      <c r="C85" s="193" t="s">
        <v>233</v>
      </c>
      <c r="D85" s="184" t="s">
        <v>167</v>
      </c>
      <c r="E85" s="185">
        <v>5</v>
      </c>
      <c r="F85" s="186"/>
      <c r="G85" s="187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8"/>
      <c r="S85" s="158" t="s">
        <v>234</v>
      </c>
      <c r="T85" s="158" t="s">
        <v>235</v>
      </c>
      <c r="U85" s="158">
        <v>0</v>
      </c>
      <c r="V85" s="158">
        <f>ROUND(E85*U85,2)</f>
        <v>0</v>
      </c>
      <c r="W85" s="158"/>
      <c r="X85" s="158" t="s">
        <v>151</v>
      </c>
      <c r="Y85" s="158" t="s">
        <v>152</v>
      </c>
      <c r="Z85" s="147"/>
      <c r="AA85" s="147"/>
      <c r="AB85" s="147"/>
      <c r="AC85" s="147"/>
      <c r="AD85" s="147"/>
      <c r="AE85" s="147"/>
      <c r="AF85" s="147"/>
      <c r="AG85" s="147" t="s">
        <v>153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169" t="s">
        <v>145</v>
      </c>
      <c r="B86" s="170" t="s">
        <v>63</v>
      </c>
      <c r="C86" s="190" t="s">
        <v>64</v>
      </c>
      <c r="D86" s="171"/>
      <c r="E86" s="172"/>
      <c r="F86" s="173"/>
      <c r="G86" s="174">
        <f>SUMIF(AG87:AG106,"&lt;&gt;NOR",G87:G106)</f>
        <v>0</v>
      </c>
      <c r="H86" s="168"/>
      <c r="I86" s="168">
        <f>SUM(I87:I106)</f>
        <v>0</v>
      </c>
      <c r="J86" s="168"/>
      <c r="K86" s="168">
        <f>SUM(K87:K106)</f>
        <v>0</v>
      </c>
      <c r="L86" s="168"/>
      <c r="M86" s="168">
        <f>SUM(M87:M106)</f>
        <v>0</v>
      </c>
      <c r="N86" s="167"/>
      <c r="O86" s="167">
        <f>SUM(O87:O106)</f>
        <v>14.309999999999999</v>
      </c>
      <c r="P86" s="167"/>
      <c r="Q86" s="167">
        <f>SUM(Q87:Q106)</f>
        <v>0</v>
      </c>
      <c r="R86" s="168"/>
      <c r="S86" s="168"/>
      <c r="T86" s="168"/>
      <c r="U86" s="168"/>
      <c r="V86" s="168">
        <f>SUM(V87:V106)</f>
        <v>59.849999999999994</v>
      </c>
      <c r="W86" s="168"/>
      <c r="X86" s="168"/>
      <c r="Y86" s="168"/>
      <c r="AG86" t="s">
        <v>146</v>
      </c>
    </row>
    <row r="87" spans="1:60" outlineLevel="1" x14ac:dyDescent="0.2">
      <c r="A87" s="176">
        <v>19</v>
      </c>
      <c r="B87" s="177" t="s">
        <v>236</v>
      </c>
      <c r="C87" s="191" t="s">
        <v>237</v>
      </c>
      <c r="D87" s="178" t="s">
        <v>149</v>
      </c>
      <c r="E87" s="179">
        <v>3.5325000000000002</v>
      </c>
      <c r="F87" s="180"/>
      <c r="G87" s="181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7">
        <v>2.5249999999999999</v>
      </c>
      <c r="O87" s="157">
        <f>ROUND(E87*N87,2)</f>
        <v>8.92</v>
      </c>
      <c r="P87" s="157">
        <v>0</v>
      </c>
      <c r="Q87" s="157">
        <f>ROUND(E87*P87,2)</f>
        <v>0</v>
      </c>
      <c r="R87" s="158"/>
      <c r="S87" s="158" t="s">
        <v>150</v>
      </c>
      <c r="T87" s="158" t="s">
        <v>150</v>
      </c>
      <c r="U87" s="158">
        <v>3.2130000000000001</v>
      </c>
      <c r="V87" s="158">
        <f>ROUND(E87*U87,2)</f>
        <v>11.35</v>
      </c>
      <c r="W87" s="158"/>
      <c r="X87" s="158" t="s">
        <v>151</v>
      </c>
      <c r="Y87" s="158" t="s">
        <v>152</v>
      </c>
      <c r="Z87" s="147"/>
      <c r="AA87" s="147"/>
      <c r="AB87" s="147"/>
      <c r="AC87" s="147"/>
      <c r="AD87" s="147"/>
      <c r="AE87" s="147"/>
      <c r="AF87" s="147"/>
      <c r="AG87" s="147" t="s">
        <v>153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266" t="s">
        <v>238</v>
      </c>
      <c r="D88" s="267"/>
      <c r="E88" s="267"/>
      <c r="F88" s="267"/>
      <c r="G88" s="267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178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192" t="s">
        <v>239</v>
      </c>
      <c r="D89" s="160"/>
      <c r="E89" s="161">
        <v>3.5325000000000002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155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6">
        <v>20</v>
      </c>
      <c r="B90" s="177" t="s">
        <v>240</v>
      </c>
      <c r="C90" s="191" t="s">
        <v>241</v>
      </c>
      <c r="D90" s="178" t="s">
        <v>149</v>
      </c>
      <c r="E90" s="179">
        <v>0.6</v>
      </c>
      <c r="F90" s="180"/>
      <c r="G90" s="181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7">
        <v>2.5249999999999999</v>
      </c>
      <c r="O90" s="157">
        <f>ROUND(E90*N90,2)</f>
        <v>1.52</v>
      </c>
      <c r="P90" s="157">
        <v>0</v>
      </c>
      <c r="Q90" s="157">
        <f>ROUND(E90*P90,2)</f>
        <v>0</v>
      </c>
      <c r="R90" s="158"/>
      <c r="S90" s="158" t="s">
        <v>150</v>
      </c>
      <c r="T90" s="158" t="s">
        <v>150</v>
      </c>
      <c r="U90" s="158">
        <v>2.3170000000000002</v>
      </c>
      <c r="V90" s="158">
        <f>ROUND(E90*U90,2)</f>
        <v>1.39</v>
      </c>
      <c r="W90" s="158"/>
      <c r="X90" s="158" t="s">
        <v>151</v>
      </c>
      <c r="Y90" s="158" t="s">
        <v>152</v>
      </c>
      <c r="Z90" s="147"/>
      <c r="AA90" s="147"/>
      <c r="AB90" s="147"/>
      <c r="AC90" s="147"/>
      <c r="AD90" s="147"/>
      <c r="AE90" s="147"/>
      <c r="AF90" s="147"/>
      <c r="AG90" s="147" t="s">
        <v>153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266" t="s">
        <v>238</v>
      </c>
      <c r="D91" s="267"/>
      <c r="E91" s="267"/>
      <c r="F91" s="267"/>
      <c r="G91" s="267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178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92" t="s">
        <v>242</v>
      </c>
      <c r="D92" s="160"/>
      <c r="E92" s="161">
        <v>0.6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155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6">
        <v>21</v>
      </c>
      <c r="B93" s="177" t="s">
        <v>243</v>
      </c>
      <c r="C93" s="191" t="s">
        <v>244</v>
      </c>
      <c r="D93" s="178" t="s">
        <v>149</v>
      </c>
      <c r="E93" s="179">
        <v>0.6</v>
      </c>
      <c r="F93" s="180"/>
      <c r="G93" s="181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8"/>
      <c r="S93" s="158" t="s">
        <v>150</v>
      </c>
      <c r="T93" s="158" t="s">
        <v>150</v>
      </c>
      <c r="U93" s="158">
        <v>0.20499999999999999</v>
      </c>
      <c r="V93" s="158">
        <f>ROUND(E93*U93,2)</f>
        <v>0.12</v>
      </c>
      <c r="W93" s="158"/>
      <c r="X93" s="158" t="s">
        <v>151</v>
      </c>
      <c r="Y93" s="158" t="s">
        <v>152</v>
      </c>
      <c r="Z93" s="147"/>
      <c r="AA93" s="147"/>
      <c r="AB93" s="147"/>
      <c r="AC93" s="147"/>
      <c r="AD93" s="147"/>
      <c r="AE93" s="147"/>
      <c r="AF93" s="147"/>
      <c r="AG93" s="147" t="s">
        <v>153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">
      <c r="A94" s="154"/>
      <c r="B94" s="155"/>
      <c r="C94" s="192" t="s">
        <v>242</v>
      </c>
      <c r="D94" s="160"/>
      <c r="E94" s="161">
        <v>0.6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155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6">
        <v>22</v>
      </c>
      <c r="B95" s="177" t="s">
        <v>245</v>
      </c>
      <c r="C95" s="191" t="s">
        <v>246</v>
      </c>
      <c r="D95" s="178" t="s">
        <v>167</v>
      </c>
      <c r="E95" s="179">
        <v>121.84</v>
      </c>
      <c r="F95" s="180"/>
      <c r="G95" s="181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7">
        <v>2.1000000000000001E-4</v>
      </c>
      <c r="O95" s="157">
        <f>ROUND(E95*N95,2)</f>
        <v>0.03</v>
      </c>
      <c r="P95" s="157">
        <v>0</v>
      </c>
      <c r="Q95" s="157">
        <f>ROUND(E95*P95,2)</f>
        <v>0</v>
      </c>
      <c r="R95" s="158"/>
      <c r="S95" s="158" t="s">
        <v>150</v>
      </c>
      <c r="T95" s="158" t="s">
        <v>150</v>
      </c>
      <c r="U95" s="158">
        <v>0.09</v>
      </c>
      <c r="V95" s="158">
        <f>ROUND(E95*U95,2)</f>
        <v>10.97</v>
      </c>
      <c r="W95" s="158"/>
      <c r="X95" s="158" t="s">
        <v>151</v>
      </c>
      <c r="Y95" s="158" t="s">
        <v>152</v>
      </c>
      <c r="Z95" s="147"/>
      <c r="AA95" s="147"/>
      <c r="AB95" s="147"/>
      <c r="AC95" s="147"/>
      <c r="AD95" s="147"/>
      <c r="AE95" s="147"/>
      <c r="AF95" s="147"/>
      <c r="AG95" s="147" t="s">
        <v>153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">
      <c r="A96" s="154"/>
      <c r="B96" s="155"/>
      <c r="C96" s="192" t="s">
        <v>247</v>
      </c>
      <c r="D96" s="160"/>
      <c r="E96" s="161">
        <v>15.84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155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92" t="s">
        <v>248</v>
      </c>
      <c r="D97" s="160"/>
      <c r="E97" s="161">
        <v>106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155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76">
        <v>23</v>
      </c>
      <c r="B98" s="177" t="s">
        <v>249</v>
      </c>
      <c r="C98" s="191" t="s">
        <v>250</v>
      </c>
      <c r="D98" s="178" t="s">
        <v>182</v>
      </c>
      <c r="E98" s="179">
        <v>1.6650000000000002E-2</v>
      </c>
      <c r="F98" s="180"/>
      <c r="G98" s="181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7">
        <v>1.08961</v>
      </c>
      <c r="O98" s="157">
        <f>ROUND(E98*N98,2)</f>
        <v>0.02</v>
      </c>
      <c r="P98" s="157">
        <v>0</v>
      </c>
      <c r="Q98" s="157">
        <f>ROUND(E98*P98,2)</f>
        <v>0</v>
      </c>
      <c r="R98" s="158"/>
      <c r="S98" s="158" t="s">
        <v>150</v>
      </c>
      <c r="T98" s="158" t="s">
        <v>150</v>
      </c>
      <c r="U98" s="158">
        <v>15.231</v>
      </c>
      <c r="V98" s="158">
        <f>ROUND(E98*U98,2)</f>
        <v>0.25</v>
      </c>
      <c r="W98" s="158"/>
      <c r="X98" s="158" t="s">
        <v>151</v>
      </c>
      <c r="Y98" s="158" t="s">
        <v>152</v>
      </c>
      <c r="Z98" s="147"/>
      <c r="AA98" s="147"/>
      <c r="AB98" s="147"/>
      <c r="AC98" s="147"/>
      <c r="AD98" s="147"/>
      <c r="AE98" s="147"/>
      <c r="AF98" s="147"/>
      <c r="AG98" s="147" t="s">
        <v>153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">
      <c r="A99" s="154"/>
      <c r="B99" s="155"/>
      <c r="C99" s="192" t="s">
        <v>251</v>
      </c>
      <c r="D99" s="160"/>
      <c r="E99" s="161">
        <v>1.6650000000000002E-2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155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6">
        <v>24</v>
      </c>
      <c r="B100" s="177" t="s">
        <v>252</v>
      </c>
      <c r="C100" s="191" t="s">
        <v>253</v>
      </c>
      <c r="D100" s="178" t="s">
        <v>149</v>
      </c>
      <c r="E100" s="179">
        <v>0.9</v>
      </c>
      <c r="F100" s="180"/>
      <c r="G100" s="181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7">
        <v>1.837</v>
      </c>
      <c r="O100" s="157">
        <f>ROUND(E100*N100,2)</f>
        <v>1.65</v>
      </c>
      <c r="P100" s="157">
        <v>0</v>
      </c>
      <c r="Q100" s="157">
        <f>ROUND(E100*P100,2)</f>
        <v>0</v>
      </c>
      <c r="R100" s="158"/>
      <c r="S100" s="158" t="s">
        <v>150</v>
      </c>
      <c r="T100" s="158" t="s">
        <v>150</v>
      </c>
      <c r="U100" s="158">
        <v>1.8360000000000001</v>
      </c>
      <c r="V100" s="158">
        <f>ROUND(E100*U100,2)</f>
        <v>1.65</v>
      </c>
      <c r="W100" s="158"/>
      <c r="X100" s="158" t="s">
        <v>151</v>
      </c>
      <c r="Y100" s="158" t="s">
        <v>152</v>
      </c>
      <c r="Z100" s="147"/>
      <c r="AA100" s="147"/>
      <c r="AB100" s="147"/>
      <c r="AC100" s="147"/>
      <c r="AD100" s="147"/>
      <c r="AE100" s="147"/>
      <c r="AF100" s="147"/>
      <c r="AG100" s="147" t="s">
        <v>153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">
      <c r="A101" s="154"/>
      <c r="B101" s="155"/>
      <c r="C101" s="192" t="s">
        <v>254</v>
      </c>
      <c r="D101" s="160"/>
      <c r="E101" s="161">
        <v>0.9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155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76">
        <v>25</v>
      </c>
      <c r="B102" s="177" t="s">
        <v>255</v>
      </c>
      <c r="C102" s="191" t="s">
        <v>256</v>
      </c>
      <c r="D102" s="178" t="s">
        <v>167</v>
      </c>
      <c r="E102" s="179">
        <v>121.84</v>
      </c>
      <c r="F102" s="180"/>
      <c r="G102" s="181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7">
        <v>1.7850000000000001E-2</v>
      </c>
      <c r="O102" s="157">
        <f>ROUND(E102*N102,2)</f>
        <v>2.17</v>
      </c>
      <c r="P102" s="157">
        <v>0</v>
      </c>
      <c r="Q102" s="157">
        <f>ROUND(E102*P102,2)</f>
        <v>0</v>
      </c>
      <c r="R102" s="158"/>
      <c r="S102" s="158" t="s">
        <v>150</v>
      </c>
      <c r="T102" s="158" t="s">
        <v>150</v>
      </c>
      <c r="U102" s="158">
        <v>0.28000000000000003</v>
      </c>
      <c r="V102" s="158">
        <f>ROUND(E102*U102,2)</f>
        <v>34.119999999999997</v>
      </c>
      <c r="W102" s="158"/>
      <c r="X102" s="158" t="s">
        <v>151</v>
      </c>
      <c r="Y102" s="158" t="s">
        <v>152</v>
      </c>
      <c r="Z102" s="147"/>
      <c r="AA102" s="147"/>
      <c r="AB102" s="147"/>
      <c r="AC102" s="147"/>
      <c r="AD102" s="147"/>
      <c r="AE102" s="147"/>
      <c r="AF102" s="147"/>
      <c r="AG102" s="147" t="s">
        <v>153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2">
      <c r="A103" s="154"/>
      <c r="B103" s="155"/>
      <c r="C103" s="192" t="s">
        <v>247</v>
      </c>
      <c r="D103" s="160"/>
      <c r="E103" s="161">
        <v>15.84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155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92" t="s">
        <v>248</v>
      </c>
      <c r="D104" s="160"/>
      <c r="E104" s="161">
        <v>106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155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76">
        <v>26</v>
      </c>
      <c r="B105" s="177" t="s">
        <v>257</v>
      </c>
      <c r="C105" s="191" t="s">
        <v>258</v>
      </c>
      <c r="D105" s="178" t="s">
        <v>167</v>
      </c>
      <c r="E105" s="179">
        <v>15.84</v>
      </c>
      <c r="F105" s="180"/>
      <c r="G105" s="181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7">
        <v>0</v>
      </c>
      <c r="O105" s="157">
        <f>ROUND(E105*N105,2)</f>
        <v>0</v>
      </c>
      <c r="P105" s="157">
        <v>0</v>
      </c>
      <c r="Q105" s="157">
        <f>ROUND(E105*P105,2)</f>
        <v>0</v>
      </c>
      <c r="R105" s="158"/>
      <c r="S105" s="158" t="s">
        <v>234</v>
      </c>
      <c r="T105" s="158" t="s">
        <v>235</v>
      </c>
      <c r="U105" s="158">
        <v>0</v>
      </c>
      <c r="V105" s="158">
        <f>ROUND(E105*U105,2)</f>
        <v>0</v>
      </c>
      <c r="W105" s="158"/>
      <c r="X105" s="158" t="s">
        <v>151</v>
      </c>
      <c r="Y105" s="158" t="s">
        <v>152</v>
      </c>
      <c r="Z105" s="147"/>
      <c r="AA105" s="147"/>
      <c r="AB105" s="147"/>
      <c r="AC105" s="147"/>
      <c r="AD105" s="147"/>
      <c r="AE105" s="147"/>
      <c r="AF105" s="147"/>
      <c r="AG105" s="147" t="s">
        <v>153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192" t="s">
        <v>247</v>
      </c>
      <c r="D106" s="160"/>
      <c r="E106" s="161">
        <v>15.84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155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">
      <c r="A107" s="169" t="s">
        <v>145</v>
      </c>
      <c r="B107" s="170" t="s">
        <v>65</v>
      </c>
      <c r="C107" s="190" t="s">
        <v>66</v>
      </c>
      <c r="D107" s="171"/>
      <c r="E107" s="172"/>
      <c r="F107" s="173"/>
      <c r="G107" s="174">
        <f>SUMIF(AG108:AG113,"&lt;&gt;NOR",G108:G113)</f>
        <v>0</v>
      </c>
      <c r="H107" s="168"/>
      <c r="I107" s="168">
        <f>SUM(I108:I113)</f>
        <v>0</v>
      </c>
      <c r="J107" s="168"/>
      <c r="K107" s="168">
        <f>SUM(K108:K113)</f>
        <v>0</v>
      </c>
      <c r="L107" s="168"/>
      <c r="M107" s="168">
        <f>SUM(M108:M113)</f>
        <v>0</v>
      </c>
      <c r="N107" s="167"/>
      <c r="O107" s="167">
        <f>SUM(O108:O113)</f>
        <v>0.95</v>
      </c>
      <c r="P107" s="167"/>
      <c r="Q107" s="167">
        <f>SUM(Q108:Q113)</f>
        <v>0</v>
      </c>
      <c r="R107" s="168"/>
      <c r="S107" s="168"/>
      <c r="T107" s="168"/>
      <c r="U107" s="168"/>
      <c r="V107" s="168">
        <f>SUM(V108:V113)</f>
        <v>29.380000000000003</v>
      </c>
      <c r="W107" s="168"/>
      <c r="X107" s="168"/>
      <c r="Y107" s="168"/>
      <c r="AG107" t="s">
        <v>146</v>
      </c>
    </row>
    <row r="108" spans="1:60" ht="22.5" outlineLevel="1" x14ac:dyDescent="0.2">
      <c r="A108" s="176">
        <v>27</v>
      </c>
      <c r="B108" s="177" t="s">
        <v>259</v>
      </c>
      <c r="C108" s="191" t="s">
        <v>260</v>
      </c>
      <c r="D108" s="178" t="s">
        <v>158</v>
      </c>
      <c r="E108" s="179">
        <v>1</v>
      </c>
      <c r="F108" s="180"/>
      <c r="G108" s="181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7">
        <v>6.7210000000000006E-2</v>
      </c>
      <c r="O108" s="157">
        <f>ROUND(E108*N108,2)</f>
        <v>7.0000000000000007E-2</v>
      </c>
      <c r="P108" s="157">
        <v>0</v>
      </c>
      <c r="Q108" s="157">
        <f>ROUND(E108*P108,2)</f>
        <v>0</v>
      </c>
      <c r="R108" s="158"/>
      <c r="S108" s="158" t="s">
        <v>150</v>
      </c>
      <c r="T108" s="158" t="s">
        <v>150</v>
      </c>
      <c r="U108" s="158">
        <v>2.097</v>
      </c>
      <c r="V108" s="158">
        <f>ROUND(E108*U108,2)</f>
        <v>2.1</v>
      </c>
      <c r="W108" s="158"/>
      <c r="X108" s="158" t="s">
        <v>151</v>
      </c>
      <c r="Y108" s="158" t="s">
        <v>152</v>
      </c>
      <c r="Z108" s="147"/>
      <c r="AA108" s="147"/>
      <c r="AB108" s="147"/>
      <c r="AC108" s="147"/>
      <c r="AD108" s="147"/>
      <c r="AE108" s="147"/>
      <c r="AF108" s="147"/>
      <c r="AG108" s="147" t="s">
        <v>153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">
      <c r="A109" s="154"/>
      <c r="B109" s="155"/>
      <c r="C109" s="192" t="s">
        <v>261</v>
      </c>
      <c r="D109" s="160"/>
      <c r="E109" s="161">
        <v>1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155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 x14ac:dyDescent="0.2">
      <c r="A110" s="176">
        <v>28</v>
      </c>
      <c r="B110" s="177" t="s">
        <v>262</v>
      </c>
      <c r="C110" s="191" t="s">
        <v>263</v>
      </c>
      <c r="D110" s="178" t="s">
        <v>158</v>
      </c>
      <c r="E110" s="179">
        <v>7</v>
      </c>
      <c r="F110" s="180"/>
      <c r="G110" s="181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57">
        <v>6.7710000000000006E-2</v>
      </c>
      <c r="O110" s="157">
        <f>ROUND(E110*N110,2)</f>
        <v>0.47</v>
      </c>
      <c r="P110" s="157">
        <v>0</v>
      </c>
      <c r="Q110" s="157">
        <f>ROUND(E110*P110,2)</f>
        <v>0</v>
      </c>
      <c r="R110" s="158"/>
      <c r="S110" s="158" t="s">
        <v>150</v>
      </c>
      <c r="T110" s="158" t="s">
        <v>150</v>
      </c>
      <c r="U110" s="158">
        <v>2.1</v>
      </c>
      <c r="V110" s="158">
        <f>ROUND(E110*U110,2)</f>
        <v>14.7</v>
      </c>
      <c r="W110" s="158"/>
      <c r="X110" s="158" t="s">
        <v>151</v>
      </c>
      <c r="Y110" s="158" t="s">
        <v>152</v>
      </c>
      <c r="Z110" s="147"/>
      <c r="AA110" s="147"/>
      <c r="AB110" s="147"/>
      <c r="AC110" s="147"/>
      <c r="AD110" s="147"/>
      <c r="AE110" s="147"/>
      <c r="AF110" s="147"/>
      <c r="AG110" s="147" t="s">
        <v>153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2" x14ac:dyDescent="0.2">
      <c r="A111" s="154"/>
      <c r="B111" s="155"/>
      <c r="C111" s="192" t="s">
        <v>264</v>
      </c>
      <c r="D111" s="160"/>
      <c r="E111" s="161">
        <v>7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155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6">
        <v>29</v>
      </c>
      <c r="B112" s="177" t="s">
        <v>265</v>
      </c>
      <c r="C112" s="191" t="s">
        <v>266</v>
      </c>
      <c r="D112" s="178" t="s">
        <v>158</v>
      </c>
      <c r="E112" s="179">
        <v>6</v>
      </c>
      <c r="F112" s="180"/>
      <c r="G112" s="181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21</v>
      </c>
      <c r="M112" s="158">
        <f>G112*(1+L112/100)</f>
        <v>0</v>
      </c>
      <c r="N112" s="157">
        <v>6.7909999999999998E-2</v>
      </c>
      <c r="O112" s="157">
        <f>ROUND(E112*N112,2)</f>
        <v>0.41</v>
      </c>
      <c r="P112" s="157">
        <v>0</v>
      </c>
      <c r="Q112" s="157">
        <f>ROUND(E112*P112,2)</f>
        <v>0</v>
      </c>
      <c r="R112" s="158"/>
      <c r="S112" s="158" t="s">
        <v>150</v>
      </c>
      <c r="T112" s="158" t="s">
        <v>150</v>
      </c>
      <c r="U112" s="158">
        <v>2.097</v>
      </c>
      <c r="V112" s="158">
        <f>ROUND(E112*U112,2)</f>
        <v>12.58</v>
      </c>
      <c r="W112" s="158"/>
      <c r="X112" s="158" t="s">
        <v>151</v>
      </c>
      <c r="Y112" s="158" t="s">
        <v>152</v>
      </c>
      <c r="Z112" s="147"/>
      <c r="AA112" s="147"/>
      <c r="AB112" s="147"/>
      <c r="AC112" s="147"/>
      <c r="AD112" s="147"/>
      <c r="AE112" s="147"/>
      <c r="AF112" s="147"/>
      <c r="AG112" s="147" t="s">
        <v>153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 x14ac:dyDescent="0.2">
      <c r="A113" s="154"/>
      <c r="B113" s="155"/>
      <c r="C113" s="192" t="s">
        <v>267</v>
      </c>
      <c r="D113" s="160"/>
      <c r="E113" s="161">
        <v>6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155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x14ac:dyDescent="0.2">
      <c r="A114" s="169" t="s">
        <v>145</v>
      </c>
      <c r="B114" s="170" t="s">
        <v>67</v>
      </c>
      <c r="C114" s="190" t="s">
        <v>68</v>
      </c>
      <c r="D114" s="171"/>
      <c r="E114" s="172"/>
      <c r="F114" s="173"/>
      <c r="G114" s="174">
        <f>SUMIF(AG115:AG116,"&lt;&gt;NOR",G115:G116)</f>
        <v>0</v>
      </c>
      <c r="H114" s="168"/>
      <c r="I114" s="168">
        <f>SUM(I115:I116)</f>
        <v>0</v>
      </c>
      <c r="J114" s="168"/>
      <c r="K114" s="168">
        <f>SUM(K115:K116)</f>
        <v>0</v>
      </c>
      <c r="L114" s="168"/>
      <c r="M114" s="168">
        <f>SUM(M115:M116)</f>
        <v>0</v>
      </c>
      <c r="N114" s="167"/>
      <c r="O114" s="167">
        <f>SUM(O115:O116)</f>
        <v>0.19</v>
      </c>
      <c r="P114" s="167"/>
      <c r="Q114" s="167">
        <f>SUM(Q115:Q116)</f>
        <v>0</v>
      </c>
      <c r="R114" s="168"/>
      <c r="S114" s="168"/>
      <c r="T114" s="168"/>
      <c r="U114" s="168"/>
      <c r="V114" s="168">
        <f>SUM(V115:V116)</f>
        <v>25.59</v>
      </c>
      <c r="W114" s="168"/>
      <c r="X114" s="168"/>
      <c r="Y114" s="168"/>
      <c r="AG114" t="s">
        <v>146</v>
      </c>
    </row>
    <row r="115" spans="1:60" outlineLevel="1" x14ac:dyDescent="0.2">
      <c r="A115" s="176">
        <v>30</v>
      </c>
      <c r="B115" s="177" t="s">
        <v>268</v>
      </c>
      <c r="C115" s="191" t="s">
        <v>269</v>
      </c>
      <c r="D115" s="178" t="s">
        <v>167</v>
      </c>
      <c r="E115" s="179">
        <v>121.84</v>
      </c>
      <c r="F115" s="180"/>
      <c r="G115" s="181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7">
        <v>1.58E-3</v>
      </c>
      <c r="O115" s="157">
        <f>ROUND(E115*N115,2)</f>
        <v>0.19</v>
      </c>
      <c r="P115" s="157">
        <v>0</v>
      </c>
      <c r="Q115" s="157">
        <f>ROUND(E115*P115,2)</f>
        <v>0</v>
      </c>
      <c r="R115" s="158"/>
      <c r="S115" s="158" t="s">
        <v>150</v>
      </c>
      <c r="T115" s="158" t="s">
        <v>150</v>
      </c>
      <c r="U115" s="158">
        <v>0.21</v>
      </c>
      <c r="V115" s="158">
        <f>ROUND(E115*U115,2)</f>
        <v>25.59</v>
      </c>
      <c r="W115" s="158"/>
      <c r="X115" s="158" t="s">
        <v>151</v>
      </c>
      <c r="Y115" s="158" t="s">
        <v>152</v>
      </c>
      <c r="Z115" s="147"/>
      <c r="AA115" s="147"/>
      <c r="AB115" s="147"/>
      <c r="AC115" s="147"/>
      <c r="AD115" s="147"/>
      <c r="AE115" s="147"/>
      <c r="AF115" s="147"/>
      <c r="AG115" s="147" t="s">
        <v>153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33.75" outlineLevel="2" x14ac:dyDescent="0.2">
      <c r="A116" s="154"/>
      <c r="B116" s="155"/>
      <c r="C116" s="192" t="s">
        <v>192</v>
      </c>
      <c r="D116" s="160"/>
      <c r="E116" s="161">
        <v>121.84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155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5.5" x14ac:dyDescent="0.2">
      <c r="A117" s="169" t="s">
        <v>145</v>
      </c>
      <c r="B117" s="170" t="s">
        <v>69</v>
      </c>
      <c r="C117" s="190" t="s">
        <v>70</v>
      </c>
      <c r="D117" s="171"/>
      <c r="E117" s="172"/>
      <c r="F117" s="173"/>
      <c r="G117" s="174">
        <f>SUMIF(AG118:AG119,"&lt;&gt;NOR",G118:G119)</f>
        <v>0</v>
      </c>
      <c r="H117" s="168"/>
      <c r="I117" s="168">
        <f>SUM(I118:I119)</f>
        <v>0</v>
      </c>
      <c r="J117" s="168"/>
      <c r="K117" s="168">
        <f>SUM(K118:K119)</f>
        <v>0</v>
      </c>
      <c r="L117" s="168"/>
      <c r="M117" s="168">
        <f>SUM(M118:M119)</f>
        <v>0</v>
      </c>
      <c r="N117" s="167"/>
      <c r="O117" s="167">
        <f>SUM(O118:O119)</f>
        <v>0</v>
      </c>
      <c r="P117" s="167"/>
      <c r="Q117" s="167">
        <f>SUM(Q118:Q119)</f>
        <v>0</v>
      </c>
      <c r="R117" s="168"/>
      <c r="S117" s="168"/>
      <c r="T117" s="168"/>
      <c r="U117" s="168"/>
      <c r="V117" s="168">
        <f>SUM(V118:V119)</f>
        <v>37.770000000000003</v>
      </c>
      <c r="W117" s="168"/>
      <c r="X117" s="168"/>
      <c r="Y117" s="168"/>
      <c r="AG117" t="s">
        <v>146</v>
      </c>
    </row>
    <row r="118" spans="1:60" outlineLevel="1" x14ac:dyDescent="0.2">
      <c r="A118" s="176">
        <v>31</v>
      </c>
      <c r="B118" s="177" t="s">
        <v>270</v>
      </c>
      <c r="C118" s="191" t="s">
        <v>271</v>
      </c>
      <c r="D118" s="178" t="s">
        <v>167</v>
      </c>
      <c r="E118" s="179">
        <v>121.84</v>
      </c>
      <c r="F118" s="180"/>
      <c r="G118" s="181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7">
        <v>4.0000000000000003E-5</v>
      </c>
      <c r="O118" s="157">
        <f>ROUND(E118*N118,2)</f>
        <v>0</v>
      </c>
      <c r="P118" s="157">
        <v>0</v>
      </c>
      <c r="Q118" s="157">
        <f>ROUND(E118*P118,2)</f>
        <v>0</v>
      </c>
      <c r="R118" s="158"/>
      <c r="S118" s="158" t="s">
        <v>150</v>
      </c>
      <c r="T118" s="158" t="s">
        <v>150</v>
      </c>
      <c r="U118" s="158">
        <v>0.31</v>
      </c>
      <c r="V118" s="158">
        <f>ROUND(E118*U118,2)</f>
        <v>37.770000000000003</v>
      </c>
      <c r="W118" s="158"/>
      <c r="X118" s="158" t="s">
        <v>151</v>
      </c>
      <c r="Y118" s="158" t="s">
        <v>152</v>
      </c>
      <c r="Z118" s="147"/>
      <c r="AA118" s="147"/>
      <c r="AB118" s="147"/>
      <c r="AC118" s="147"/>
      <c r="AD118" s="147"/>
      <c r="AE118" s="147"/>
      <c r="AF118" s="147"/>
      <c r="AG118" s="147" t="s">
        <v>153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33.75" outlineLevel="2" x14ac:dyDescent="0.2">
      <c r="A119" s="154"/>
      <c r="B119" s="155"/>
      <c r="C119" s="192" t="s">
        <v>192</v>
      </c>
      <c r="D119" s="160"/>
      <c r="E119" s="161">
        <v>121.84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155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5.5" x14ac:dyDescent="0.2">
      <c r="A120" s="169" t="s">
        <v>145</v>
      </c>
      <c r="B120" s="170" t="s">
        <v>71</v>
      </c>
      <c r="C120" s="190" t="s">
        <v>72</v>
      </c>
      <c r="D120" s="171"/>
      <c r="E120" s="172"/>
      <c r="F120" s="173"/>
      <c r="G120" s="174">
        <f>SUMIF(AG121:AG122,"&lt;&gt;NOR",G121:G122)</f>
        <v>0</v>
      </c>
      <c r="H120" s="168"/>
      <c r="I120" s="168">
        <f>SUM(I121:I122)</f>
        <v>0</v>
      </c>
      <c r="J120" s="168"/>
      <c r="K120" s="168">
        <f>SUM(K121:K122)</f>
        <v>0</v>
      </c>
      <c r="L120" s="168"/>
      <c r="M120" s="168">
        <f>SUM(M121:M122)</f>
        <v>0</v>
      </c>
      <c r="N120" s="167"/>
      <c r="O120" s="167">
        <f>SUM(O121:O122)</f>
        <v>0.01</v>
      </c>
      <c r="P120" s="167"/>
      <c r="Q120" s="167">
        <f>SUM(Q121:Q122)</f>
        <v>0</v>
      </c>
      <c r="R120" s="168"/>
      <c r="S120" s="168"/>
      <c r="T120" s="168"/>
      <c r="U120" s="168"/>
      <c r="V120" s="168">
        <f>SUM(V121:V122)</f>
        <v>1.66</v>
      </c>
      <c r="W120" s="168"/>
      <c r="X120" s="168"/>
      <c r="Y120" s="168"/>
      <c r="AG120" t="s">
        <v>146</v>
      </c>
    </row>
    <row r="121" spans="1:60" ht="22.5" outlineLevel="1" x14ac:dyDescent="0.2">
      <c r="A121" s="176">
        <v>32</v>
      </c>
      <c r="B121" s="177" t="s">
        <v>272</v>
      </c>
      <c r="C121" s="191" t="s">
        <v>273</v>
      </c>
      <c r="D121" s="178" t="s">
        <v>176</v>
      </c>
      <c r="E121" s="179">
        <v>1</v>
      </c>
      <c r="F121" s="180"/>
      <c r="G121" s="181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57">
        <v>1.146E-2</v>
      </c>
      <c r="O121" s="157">
        <f>ROUND(E121*N121,2)</f>
        <v>0.01</v>
      </c>
      <c r="P121" s="157">
        <v>0</v>
      </c>
      <c r="Q121" s="157">
        <f>ROUND(E121*P121,2)</f>
        <v>0</v>
      </c>
      <c r="R121" s="158"/>
      <c r="S121" s="158" t="s">
        <v>150</v>
      </c>
      <c r="T121" s="158" t="s">
        <v>150</v>
      </c>
      <c r="U121" s="158">
        <v>1.6579999999999999</v>
      </c>
      <c r="V121" s="158">
        <f>ROUND(E121*U121,2)</f>
        <v>1.66</v>
      </c>
      <c r="W121" s="158"/>
      <c r="X121" s="158" t="s">
        <v>151</v>
      </c>
      <c r="Y121" s="158" t="s">
        <v>152</v>
      </c>
      <c r="Z121" s="147"/>
      <c r="AA121" s="147"/>
      <c r="AB121" s="147"/>
      <c r="AC121" s="147"/>
      <c r="AD121" s="147"/>
      <c r="AE121" s="147"/>
      <c r="AF121" s="147"/>
      <c r="AG121" s="147" t="s">
        <v>153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92" t="s">
        <v>274</v>
      </c>
      <c r="D122" s="160"/>
      <c r="E122" s="161">
        <v>1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7"/>
      <c r="AA122" s="147"/>
      <c r="AB122" s="147"/>
      <c r="AC122" s="147"/>
      <c r="AD122" s="147"/>
      <c r="AE122" s="147"/>
      <c r="AF122" s="147"/>
      <c r="AG122" s="147" t="s">
        <v>155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x14ac:dyDescent="0.2">
      <c r="A123" s="169" t="s">
        <v>145</v>
      </c>
      <c r="B123" s="170" t="s">
        <v>73</v>
      </c>
      <c r="C123" s="190" t="s">
        <v>74</v>
      </c>
      <c r="D123" s="171"/>
      <c r="E123" s="172"/>
      <c r="F123" s="173"/>
      <c r="G123" s="174">
        <f>SUMIF(AG124:AG192,"&lt;&gt;NOR",G124:G192)</f>
        <v>0</v>
      </c>
      <c r="H123" s="168"/>
      <c r="I123" s="168">
        <f>SUM(I124:I192)</f>
        <v>0</v>
      </c>
      <c r="J123" s="168"/>
      <c r="K123" s="168">
        <f>SUM(K124:K192)</f>
        <v>0</v>
      </c>
      <c r="L123" s="168"/>
      <c r="M123" s="168">
        <f>SUM(M124:M192)</f>
        <v>0</v>
      </c>
      <c r="N123" s="167"/>
      <c r="O123" s="167">
        <f>SUM(O124:O192)</f>
        <v>0.03</v>
      </c>
      <c r="P123" s="167"/>
      <c r="Q123" s="167">
        <f>SUM(Q124:Q192)</f>
        <v>21.560000000000002</v>
      </c>
      <c r="R123" s="168"/>
      <c r="S123" s="168"/>
      <c r="T123" s="168"/>
      <c r="U123" s="168"/>
      <c r="V123" s="168">
        <f>SUM(V124:V192)</f>
        <v>189.71</v>
      </c>
      <c r="W123" s="168"/>
      <c r="X123" s="168"/>
      <c r="Y123" s="168"/>
      <c r="AG123" t="s">
        <v>146</v>
      </c>
    </row>
    <row r="124" spans="1:60" outlineLevel="1" x14ac:dyDescent="0.2">
      <c r="A124" s="176">
        <v>33</v>
      </c>
      <c r="B124" s="177" t="s">
        <v>275</v>
      </c>
      <c r="C124" s="191" t="s">
        <v>276</v>
      </c>
      <c r="D124" s="178" t="s">
        <v>167</v>
      </c>
      <c r="E124" s="179">
        <v>10.14</v>
      </c>
      <c r="F124" s="180"/>
      <c r="G124" s="181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57">
        <v>3.3E-4</v>
      </c>
      <c r="O124" s="157">
        <f>ROUND(E124*N124,2)</f>
        <v>0</v>
      </c>
      <c r="P124" s="157">
        <v>1.223E-2</v>
      </c>
      <c r="Q124" s="157">
        <f>ROUND(E124*P124,2)</f>
        <v>0.12</v>
      </c>
      <c r="R124" s="158"/>
      <c r="S124" s="158" t="s">
        <v>150</v>
      </c>
      <c r="T124" s="158" t="s">
        <v>150</v>
      </c>
      <c r="U124" s="158">
        <v>0.26800000000000002</v>
      </c>
      <c r="V124" s="158">
        <f>ROUND(E124*U124,2)</f>
        <v>2.72</v>
      </c>
      <c r="W124" s="158"/>
      <c r="X124" s="158" t="s">
        <v>151</v>
      </c>
      <c r="Y124" s="158" t="s">
        <v>152</v>
      </c>
      <c r="Z124" s="147"/>
      <c r="AA124" s="147"/>
      <c r="AB124" s="147"/>
      <c r="AC124" s="147"/>
      <c r="AD124" s="147"/>
      <c r="AE124" s="147"/>
      <c r="AF124" s="147"/>
      <c r="AG124" s="147" t="s">
        <v>153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192" t="s">
        <v>277</v>
      </c>
      <c r="D125" s="160"/>
      <c r="E125" s="161">
        <v>10.14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155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6">
        <v>34</v>
      </c>
      <c r="B126" s="177" t="s">
        <v>278</v>
      </c>
      <c r="C126" s="191" t="s">
        <v>279</v>
      </c>
      <c r="D126" s="178" t="s">
        <v>149</v>
      </c>
      <c r="E126" s="179">
        <v>1.7999999999999999E-2</v>
      </c>
      <c r="F126" s="180"/>
      <c r="G126" s="181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7">
        <v>1.47E-3</v>
      </c>
      <c r="O126" s="157">
        <f>ROUND(E126*N126,2)</f>
        <v>0</v>
      </c>
      <c r="P126" s="157">
        <v>2.2000000000000002</v>
      </c>
      <c r="Q126" s="157">
        <f>ROUND(E126*P126,2)</f>
        <v>0.04</v>
      </c>
      <c r="R126" s="158"/>
      <c r="S126" s="158" t="s">
        <v>150</v>
      </c>
      <c r="T126" s="158" t="s">
        <v>150</v>
      </c>
      <c r="U126" s="158">
        <v>5</v>
      </c>
      <c r="V126" s="158">
        <f>ROUND(E126*U126,2)</f>
        <v>0.09</v>
      </c>
      <c r="W126" s="158"/>
      <c r="X126" s="158" t="s">
        <v>151</v>
      </c>
      <c r="Y126" s="158" t="s">
        <v>152</v>
      </c>
      <c r="Z126" s="147"/>
      <c r="AA126" s="147"/>
      <c r="AB126" s="147"/>
      <c r="AC126" s="147"/>
      <c r="AD126" s="147"/>
      <c r="AE126" s="147"/>
      <c r="AF126" s="147"/>
      <c r="AG126" s="147" t="s">
        <v>153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92" t="s">
        <v>280</v>
      </c>
      <c r="D127" s="160"/>
      <c r="E127" s="161">
        <v>1.7999999999999999E-2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155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82">
        <v>35</v>
      </c>
      <c r="B128" s="183" t="s">
        <v>281</v>
      </c>
      <c r="C128" s="193" t="s">
        <v>282</v>
      </c>
      <c r="D128" s="184" t="s">
        <v>167</v>
      </c>
      <c r="E128" s="185">
        <v>2</v>
      </c>
      <c r="F128" s="186"/>
      <c r="G128" s="187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21</v>
      </c>
      <c r="M128" s="158">
        <f>G128*(1+L128/100)</f>
        <v>0</v>
      </c>
      <c r="N128" s="157">
        <v>3.3E-4</v>
      </c>
      <c r="O128" s="157">
        <f>ROUND(E128*N128,2)</f>
        <v>0</v>
      </c>
      <c r="P128" s="157">
        <v>1.068E-2</v>
      </c>
      <c r="Q128" s="157">
        <f>ROUND(E128*P128,2)</f>
        <v>0.02</v>
      </c>
      <c r="R128" s="158"/>
      <c r="S128" s="158" t="s">
        <v>150</v>
      </c>
      <c r="T128" s="158" t="s">
        <v>150</v>
      </c>
      <c r="U128" s="158">
        <v>0.21099999999999999</v>
      </c>
      <c r="V128" s="158">
        <f>ROUND(E128*U128,2)</f>
        <v>0.42</v>
      </c>
      <c r="W128" s="158"/>
      <c r="X128" s="158" t="s">
        <v>151</v>
      </c>
      <c r="Y128" s="158" t="s">
        <v>152</v>
      </c>
      <c r="Z128" s="147"/>
      <c r="AA128" s="147"/>
      <c r="AB128" s="147"/>
      <c r="AC128" s="147"/>
      <c r="AD128" s="147"/>
      <c r="AE128" s="147"/>
      <c r="AF128" s="147"/>
      <c r="AG128" s="147" t="s">
        <v>153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1" x14ac:dyDescent="0.2">
      <c r="A129" s="176">
        <v>36</v>
      </c>
      <c r="B129" s="177" t="s">
        <v>283</v>
      </c>
      <c r="C129" s="191" t="s">
        <v>284</v>
      </c>
      <c r="D129" s="178" t="s">
        <v>149</v>
      </c>
      <c r="E129" s="179">
        <v>0.6</v>
      </c>
      <c r="F129" s="180"/>
      <c r="G129" s="181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7">
        <v>0</v>
      </c>
      <c r="O129" s="157">
        <f>ROUND(E129*N129,2)</f>
        <v>0</v>
      </c>
      <c r="P129" s="157">
        <v>2.2000000000000002</v>
      </c>
      <c r="Q129" s="157">
        <f>ROUND(E129*P129,2)</f>
        <v>1.32</v>
      </c>
      <c r="R129" s="158"/>
      <c r="S129" s="158" t="s">
        <v>150</v>
      </c>
      <c r="T129" s="158" t="s">
        <v>150</v>
      </c>
      <c r="U129" s="158">
        <v>10.47</v>
      </c>
      <c r="V129" s="158">
        <f>ROUND(E129*U129,2)</f>
        <v>6.28</v>
      </c>
      <c r="W129" s="158"/>
      <c r="X129" s="158" t="s">
        <v>151</v>
      </c>
      <c r="Y129" s="158" t="s">
        <v>152</v>
      </c>
      <c r="Z129" s="147"/>
      <c r="AA129" s="147"/>
      <c r="AB129" s="147"/>
      <c r="AC129" s="147"/>
      <c r="AD129" s="147"/>
      <c r="AE129" s="147"/>
      <c r="AF129" s="147"/>
      <c r="AG129" s="147" t="s">
        <v>153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92" t="s">
        <v>285</v>
      </c>
      <c r="D130" s="160"/>
      <c r="E130" s="161">
        <v>0.6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155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6">
        <v>37</v>
      </c>
      <c r="B131" s="177" t="s">
        <v>286</v>
      </c>
      <c r="C131" s="191" t="s">
        <v>287</v>
      </c>
      <c r="D131" s="178" t="s">
        <v>149</v>
      </c>
      <c r="E131" s="179">
        <v>2.4569999999999999</v>
      </c>
      <c r="F131" s="180"/>
      <c r="G131" s="181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7">
        <v>0</v>
      </c>
      <c r="O131" s="157">
        <f>ROUND(E131*N131,2)</f>
        <v>0</v>
      </c>
      <c r="P131" s="157">
        <v>2.2000000000000002</v>
      </c>
      <c r="Q131" s="157">
        <f>ROUND(E131*P131,2)</f>
        <v>5.41</v>
      </c>
      <c r="R131" s="158"/>
      <c r="S131" s="158" t="s">
        <v>150</v>
      </c>
      <c r="T131" s="158" t="s">
        <v>150</v>
      </c>
      <c r="U131" s="158">
        <v>14.85</v>
      </c>
      <c r="V131" s="158">
        <f>ROUND(E131*U131,2)</f>
        <v>36.49</v>
      </c>
      <c r="W131" s="158"/>
      <c r="X131" s="158" t="s">
        <v>151</v>
      </c>
      <c r="Y131" s="158" t="s">
        <v>152</v>
      </c>
      <c r="Z131" s="147"/>
      <c r="AA131" s="147"/>
      <c r="AB131" s="147"/>
      <c r="AC131" s="147"/>
      <c r="AD131" s="147"/>
      <c r="AE131" s="147"/>
      <c r="AF131" s="147"/>
      <c r="AG131" s="147" t="s">
        <v>153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192" t="s">
        <v>288</v>
      </c>
      <c r="D132" s="160"/>
      <c r="E132" s="161">
        <v>0.38700000000000001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155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92" t="s">
        <v>289</v>
      </c>
      <c r="D133" s="160"/>
      <c r="E133" s="161">
        <v>2.0699999999999998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155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82">
        <v>38</v>
      </c>
      <c r="B134" s="183" t="s">
        <v>290</v>
      </c>
      <c r="C134" s="193" t="s">
        <v>291</v>
      </c>
      <c r="D134" s="184" t="s">
        <v>167</v>
      </c>
      <c r="E134" s="185">
        <v>90.4</v>
      </c>
      <c r="F134" s="186"/>
      <c r="G134" s="187">
        <f>ROUND(E134*F134,2)</f>
        <v>0</v>
      </c>
      <c r="H134" s="159"/>
      <c r="I134" s="158">
        <f>ROUND(E134*H134,2)</f>
        <v>0</v>
      </c>
      <c r="J134" s="159"/>
      <c r="K134" s="158">
        <f>ROUND(E134*J134,2)</f>
        <v>0</v>
      </c>
      <c r="L134" s="158">
        <v>21</v>
      </c>
      <c r="M134" s="158">
        <f>G134*(1+L134/100)</f>
        <v>0</v>
      </c>
      <c r="N134" s="157">
        <v>0</v>
      </c>
      <c r="O134" s="157">
        <f>ROUND(E134*N134,2)</f>
        <v>0</v>
      </c>
      <c r="P134" s="157">
        <v>1.75E-3</v>
      </c>
      <c r="Q134" s="157">
        <f>ROUND(E134*P134,2)</f>
        <v>0.16</v>
      </c>
      <c r="R134" s="158"/>
      <c r="S134" s="158" t="s">
        <v>150</v>
      </c>
      <c r="T134" s="158" t="s">
        <v>150</v>
      </c>
      <c r="U134" s="158">
        <v>0.16500000000000001</v>
      </c>
      <c r="V134" s="158">
        <f>ROUND(E134*U134,2)</f>
        <v>14.92</v>
      </c>
      <c r="W134" s="158"/>
      <c r="X134" s="158" t="s">
        <v>151</v>
      </c>
      <c r="Y134" s="158" t="s">
        <v>152</v>
      </c>
      <c r="Z134" s="147"/>
      <c r="AA134" s="147"/>
      <c r="AB134" s="147"/>
      <c r="AC134" s="147"/>
      <c r="AD134" s="147"/>
      <c r="AE134" s="147"/>
      <c r="AF134" s="147"/>
      <c r="AG134" s="147" t="s">
        <v>153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6">
        <v>39</v>
      </c>
      <c r="B135" s="177" t="s">
        <v>292</v>
      </c>
      <c r="C135" s="191" t="s">
        <v>293</v>
      </c>
      <c r="D135" s="178" t="s">
        <v>167</v>
      </c>
      <c r="E135" s="179">
        <v>90.4</v>
      </c>
      <c r="F135" s="180"/>
      <c r="G135" s="181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7">
        <v>0</v>
      </c>
      <c r="O135" s="157">
        <f>ROUND(E135*N135,2)</f>
        <v>0</v>
      </c>
      <c r="P135" s="157">
        <v>0.02</v>
      </c>
      <c r="Q135" s="157">
        <f>ROUND(E135*P135,2)</f>
        <v>1.81</v>
      </c>
      <c r="R135" s="158"/>
      <c r="S135" s="158" t="s">
        <v>150</v>
      </c>
      <c r="T135" s="158" t="s">
        <v>150</v>
      </c>
      <c r="U135" s="158">
        <v>0.24</v>
      </c>
      <c r="V135" s="158">
        <f>ROUND(E135*U135,2)</f>
        <v>21.7</v>
      </c>
      <c r="W135" s="158"/>
      <c r="X135" s="158" t="s">
        <v>151</v>
      </c>
      <c r="Y135" s="158" t="s">
        <v>152</v>
      </c>
      <c r="Z135" s="147"/>
      <c r="AA135" s="147"/>
      <c r="AB135" s="147"/>
      <c r="AC135" s="147"/>
      <c r="AD135" s="147"/>
      <c r="AE135" s="147"/>
      <c r="AF135" s="147"/>
      <c r="AG135" s="147" t="s">
        <v>153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92" t="s">
        <v>294</v>
      </c>
      <c r="D136" s="160"/>
      <c r="E136" s="161">
        <v>9.4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155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92" t="s">
        <v>295</v>
      </c>
      <c r="D137" s="160"/>
      <c r="E137" s="161">
        <v>18.2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155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92" t="s">
        <v>296</v>
      </c>
      <c r="D138" s="160"/>
      <c r="E138" s="161">
        <v>2.7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155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92" t="s">
        <v>297</v>
      </c>
      <c r="D139" s="160"/>
      <c r="E139" s="161">
        <v>2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155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92" t="s">
        <v>298</v>
      </c>
      <c r="D140" s="160"/>
      <c r="E140" s="161">
        <v>3.5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155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2" t="s">
        <v>299</v>
      </c>
      <c r="D141" s="160"/>
      <c r="E141" s="161">
        <v>46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155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92" t="s">
        <v>300</v>
      </c>
      <c r="D142" s="160"/>
      <c r="E142" s="161">
        <v>8.6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155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6">
        <v>40</v>
      </c>
      <c r="B143" s="177" t="s">
        <v>301</v>
      </c>
      <c r="C143" s="191" t="s">
        <v>302</v>
      </c>
      <c r="D143" s="178" t="s">
        <v>176</v>
      </c>
      <c r="E143" s="179">
        <v>118.94</v>
      </c>
      <c r="F143" s="180"/>
      <c r="G143" s="181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21</v>
      </c>
      <c r="M143" s="158">
        <f>G143*(1+L143/100)</f>
        <v>0</v>
      </c>
      <c r="N143" s="157">
        <v>0</v>
      </c>
      <c r="O143" s="157">
        <f>ROUND(E143*N143,2)</f>
        <v>0</v>
      </c>
      <c r="P143" s="157">
        <v>4.0000000000000002E-4</v>
      </c>
      <c r="Q143" s="157">
        <f>ROUND(E143*P143,2)</f>
        <v>0.05</v>
      </c>
      <c r="R143" s="158"/>
      <c r="S143" s="158" t="s">
        <v>150</v>
      </c>
      <c r="T143" s="158" t="s">
        <v>150</v>
      </c>
      <c r="U143" s="158">
        <v>7.0000000000000007E-2</v>
      </c>
      <c r="V143" s="158">
        <f>ROUND(E143*U143,2)</f>
        <v>8.33</v>
      </c>
      <c r="W143" s="158"/>
      <c r="X143" s="158" t="s">
        <v>151</v>
      </c>
      <c r="Y143" s="158" t="s">
        <v>152</v>
      </c>
      <c r="Z143" s="147"/>
      <c r="AA143" s="147"/>
      <c r="AB143" s="147"/>
      <c r="AC143" s="147"/>
      <c r="AD143" s="147"/>
      <c r="AE143" s="147"/>
      <c r="AF143" s="147"/>
      <c r="AG143" s="147" t="s">
        <v>153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192" t="s">
        <v>303</v>
      </c>
      <c r="D144" s="160"/>
      <c r="E144" s="161">
        <v>13.2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155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92" t="s">
        <v>304</v>
      </c>
      <c r="D145" s="160"/>
      <c r="E145" s="161">
        <v>31.6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155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92" t="s">
        <v>305</v>
      </c>
      <c r="D146" s="160"/>
      <c r="E146" s="161">
        <v>6.76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155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92" t="s">
        <v>306</v>
      </c>
      <c r="D147" s="160"/>
      <c r="E147" s="161">
        <v>5.98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155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92" t="s">
        <v>307</v>
      </c>
      <c r="D148" s="160"/>
      <c r="E148" s="161">
        <v>8.4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155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92" t="s">
        <v>308</v>
      </c>
      <c r="D149" s="160"/>
      <c r="E149" s="161">
        <v>40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155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92" t="s">
        <v>309</v>
      </c>
      <c r="D150" s="160"/>
      <c r="E150" s="161">
        <v>13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155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6">
        <v>41</v>
      </c>
      <c r="B151" s="177" t="s">
        <v>310</v>
      </c>
      <c r="C151" s="191" t="s">
        <v>311</v>
      </c>
      <c r="D151" s="178" t="s">
        <v>149</v>
      </c>
      <c r="E151" s="179">
        <v>0.9</v>
      </c>
      <c r="F151" s="180"/>
      <c r="G151" s="181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21</v>
      </c>
      <c r="M151" s="158">
        <f>G151*(1+L151/100)</f>
        <v>0</v>
      </c>
      <c r="N151" s="157">
        <v>0</v>
      </c>
      <c r="O151" s="157">
        <f>ROUND(E151*N151,2)</f>
        <v>0</v>
      </c>
      <c r="P151" s="157">
        <v>1.4</v>
      </c>
      <c r="Q151" s="157">
        <f>ROUND(E151*P151,2)</f>
        <v>1.26</v>
      </c>
      <c r="R151" s="158"/>
      <c r="S151" s="158" t="s">
        <v>150</v>
      </c>
      <c r="T151" s="158" t="s">
        <v>150</v>
      </c>
      <c r="U151" s="158">
        <v>0.875</v>
      </c>
      <c r="V151" s="158">
        <f>ROUND(E151*U151,2)</f>
        <v>0.79</v>
      </c>
      <c r="W151" s="158"/>
      <c r="X151" s="158" t="s">
        <v>151</v>
      </c>
      <c r="Y151" s="158" t="s">
        <v>152</v>
      </c>
      <c r="Z151" s="147"/>
      <c r="AA151" s="147"/>
      <c r="AB151" s="147"/>
      <c r="AC151" s="147"/>
      <c r="AD151" s="147"/>
      <c r="AE151" s="147"/>
      <c r="AF151" s="147"/>
      <c r="AG151" s="147" t="s">
        <v>153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192" t="s">
        <v>312</v>
      </c>
      <c r="D152" s="160"/>
      <c r="E152" s="161">
        <v>0.9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155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ht="22.5" outlineLevel="1" x14ac:dyDescent="0.2">
      <c r="A153" s="182">
        <v>42</v>
      </c>
      <c r="B153" s="183" t="s">
        <v>313</v>
      </c>
      <c r="C153" s="193" t="s">
        <v>314</v>
      </c>
      <c r="D153" s="184" t="s">
        <v>158</v>
      </c>
      <c r="E153" s="185">
        <v>2</v>
      </c>
      <c r="F153" s="186"/>
      <c r="G153" s="187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21</v>
      </c>
      <c r="M153" s="158">
        <f>G153*(1+L153/100)</f>
        <v>0</v>
      </c>
      <c r="N153" s="157">
        <v>0</v>
      </c>
      <c r="O153" s="157">
        <f>ROUND(E153*N153,2)</f>
        <v>0</v>
      </c>
      <c r="P153" s="157">
        <v>0</v>
      </c>
      <c r="Q153" s="157">
        <f>ROUND(E153*P153,2)</f>
        <v>0</v>
      </c>
      <c r="R153" s="158"/>
      <c r="S153" s="158" t="s">
        <v>150</v>
      </c>
      <c r="T153" s="158" t="s">
        <v>150</v>
      </c>
      <c r="U153" s="158">
        <v>0.03</v>
      </c>
      <c r="V153" s="158">
        <f>ROUND(E153*U153,2)</f>
        <v>0.06</v>
      </c>
      <c r="W153" s="158"/>
      <c r="X153" s="158" t="s">
        <v>151</v>
      </c>
      <c r="Y153" s="158" t="s">
        <v>152</v>
      </c>
      <c r="Z153" s="147"/>
      <c r="AA153" s="147"/>
      <c r="AB153" s="147"/>
      <c r="AC153" s="147"/>
      <c r="AD153" s="147"/>
      <c r="AE153" s="147"/>
      <c r="AF153" s="147"/>
      <c r="AG153" s="147" t="s">
        <v>153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ht="22.5" outlineLevel="1" x14ac:dyDescent="0.2">
      <c r="A154" s="182">
        <v>43</v>
      </c>
      <c r="B154" s="183" t="s">
        <v>315</v>
      </c>
      <c r="C154" s="193" t="s">
        <v>316</v>
      </c>
      <c r="D154" s="184" t="s">
        <v>158</v>
      </c>
      <c r="E154" s="185">
        <v>14</v>
      </c>
      <c r="F154" s="186"/>
      <c r="G154" s="187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21</v>
      </c>
      <c r="M154" s="158">
        <f>G154*(1+L154/100)</f>
        <v>0</v>
      </c>
      <c r="N154" s="157">
        <v>0</v>
      </c>
      <c r="O154" s="157">
        <f>ROUND(E154*N154,2)</f>
        <v>0</v>
      </c>
      <c r="P154" s="157">
        <v>0</v>
      </c>
      <c r="Q154" s="157">
        <f>ROUND(E154*P154,2)</f>
        <v>0</v>
      </c>
      <c r="R154" s="158"/>
      <c r="S154" s="158" t="s">
        <v>150</v>
      </c>
      <c r="T154" s="158" t="s">
        <v>150</v>
      </c>
      <c r="U154" s="158">
        <v>0.05</v>
      </c>
      <c r="V154" s="158">
        <f>ROUND(E154*U154,2)</f>
        <v>0.7</v>
      </c>
      <c r="W154" s="158"/>
      <c r="X154" s="158" t="s">
        <v>151</v>
      </c>
      <c r="Y154" s="158" t="s">
        <v>152</v>
      </c>
      <c r="Z154" s="147"/>
      <c r="AA154" s="147"/>
      <c r="AB154" s="147"/>
      <c r="AC154" s="147"/>
      <c r="AD154" s="147"/>
      <c r="AE154" s="147"/>
      <c r="AF154" s="147"/>
      <c r="AG154" s="147" t="s">
        <v>153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6">
        <v>44</v>
      </c>
      <c r="B155" s="177" t="s">
        <v>317</v>
      </c>
      <c r="C155" s="191" t="s">
        <v>318</v>
      </c>
      <c r="D155" s="178" t="s">
        <v>167</v>
      </c>
      <c r="E155" s="179">
        <v>1.08</v>
      </c>
      <c r="F155" s="180"/>
      <c r="G155" s="181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21</v>
      </c>
      <c r="M155" s="158">
        <f>G155*(1+L155/100)</f>
        <v>0</v>
      </c>
      <c r="N155" s="157">
        <v>1E-3</v>
      </c>
      <c r="O155" s="157">
        <f>ROUND(E155*N155,2)</f>
        <v>0</v>
      </c>
      <c r="P155" s="157">
        <v>6.2E-2</v>
      </c>
      <c r="Q155" s="157">
        <f>ROUND(E155*P155,2)</f>
        <v>7.0000000000000007E-2</v>
      </c>
      <c r="R155" s="158"/>
      <c r="S155" s="158" t="s">
        <v>150</v>
      </c>
      <c r="T155" s="158" t="s">
        <v>150</v>
      </c>
      <c r="U155" s="158">
        <v>0.61</v>
      </c>
      <c r="V155" s="158">
        <f>ROUND(E155*U155,2)</f>
        <v>0.66</v>
      </c>
      <c r="W155" s="158"/>
      <c r="X155" s="158" t="s">
        <v>151</v>
      </c>
      <c r="Y155" s="158" t="s">
        <v>152</v>
      </c>
      <c r="Z155" s="147"/>
      <c r="AA155" s="147"/>
      <c r="AB155" s="147"/>
      <c r="AC155" s="147"/>
      <c r="AD155" s="147"/>
      <c r="AE155" s="147"/>
      <c r="AF155" s="147"/>
      <c r="AG155" s="147" t="s">
        <v>153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">
      <c r="A156" s="154"/>
      <c r="B156" s="155"/>
      <c r="C156" s="192" t="s">
        <v>319</v>
      </c>
      <c r="D156" s="160"/>
      <c r="E156" s="161">
        <v>1.08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155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6">
        <v>45</v>
      </c>
      <c r="B157" s="177" t="s">
        <v>320</v>
      </c>
      <c r="C157" s="191" t="s">
        <v>321</v>
      </c>
      <c r="D157" s="178" t="s">
        <v>167</v>
      </c>
      <c r="E157" s="179">
        <v>23.2</v>
      </c>
      <c r="F157" s="180"/>
      <c r="G157" s="181">
        <f>ROUND(E157*F157,2)</f>
        <v>0</v>
      </c>
      <c r="H157" s="159"/>
      <c r="I157" s="158">
        <f>ROUND(E157*H157,2)</f>
        <v>0</v>
      </c>
      <c r="J157" s="159"/>
      <c r="K157" s="158">
        <f>ROUND(E157*J157,2)</f>
        <v>0</v>
      </c>
      <c r="L157" s="158">
        <v>21</v>
      </c>
      <c r="M157" s="158">
        <f>G157*(1+L157/100)</f>
        <v>0</v>
      </c>
      <c r="N157" s="157">
        <v>1.17E-3</v>
      </c>
      <c r="O157" s="157">
        <f>ROUND(E157*N157,2)</f>
        <v>0.03</v>
      </c>
      <c r="P157" s="157">
        <v>7.5999999999999998E-2</v>
      </c>
      <c r="Q157" s="157">
        <f>ROUND(E157*P157,2)</f>
        <v>1.76</v>
      </c>
      <c r="R157" s="158"/>
      <c r="S157" s="158" t="s">
        <v>150</v>
      </c>
      <c r="T157" s="158" t="s">
        <v>150</v>
      </c>
      <c r="U157" s="158">
        <v>0.94</v>
      </c>
      <c r="V157" s="158">
        <f>ROUND(E157*U157,2)</f>
        <v>21.81</v>
      </c>
      <c r="W157" s="158"/>
      <c r="X157" s="158" t="s">
        <v>151</v>
      </c>
      <c r="Y157" s="158" t="s">
        <v>152</v>
      </c>
      <c r="Z157" s="147"/>
      <c r="AA157" s="147"/>
      <c r="AB157" s="147"/>
      <c r="AC157" s="147"/>
      <c r="AD157" s="147"/>
      <c r="AE157" s="147"/>
      <c r="AF157" s="147"/>
      <c r="AG157" s="147" t="s">
        <v>153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 x14ac:dyDescent="0.2">
      <c r="A158" s="154"/>
      <c r="B158" s="155"/>
      <c r="C158" s="192" t="s">
        <v>322</v>
      </c>
      <c r="D158" s="160"/>
      <c r="E158" s="161">
        <v>10.8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155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92" t="s">
        <v>323</v>
      </c>
      <c r="D159" s="160"/>
      <c r="E159" s="161">
        <v>11.2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155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92" t="s">
        <v>324</v>
      </c>
      <c r="D160" s="160"/>
      <c r="E160" s="161">
        <v>1.2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155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6">
        <v>46</v>
      </c>
      <c r="B161" s="177" t="s">
        <v>325</v>
      </c>
      <c r="C161" s="191" t="s">
        <v>326</v>
      </c>
      <c r="D161" s="178" t="s">
        <v>176</v>
      </c>
      <c r="E161" s="179">
        <v>1.8</v>
      </c>
      <c r="F161" s="180"/>
      <c r="G161" s="181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7">
        <v>0</v>
      </c>
      <c r="O161" s="157">
        <f>ROUND(E161*N161,2)</f>
        <v>0</v>
      </c>
      <c r="P161" s="157">
        <v>1.1129999999999999E-2</v>
      </c>
      <c r="Q161" s="157">
        <f>ROUND(E161*P161,2)</f>
        <v>0.02</v>
      </c>
      <c r="R161" s="158"/>
      <c r="S161" s="158" t="s">
        <v>150</v>
      </c>
      <c r="T161" s="158" t="s">
        <v>150</v>
      </c>
      <c r="U161" s="158">
        <v>8.3000000000000004E-2</v>
      </c>
      <c r="V161" s="158">
        <f>ROUND(E161*U161,2)</f>
        <v>0.15</v>
      </c>
      <c r="W161" s="158"/>
      <c r="X161" s="158" t="s">
        <v>151</v>
      </c>
      <c r="Y161" s="158" t="s">
        <v>152</v>
      </c>
      <c r="Z161" s="147"/>
      <c r="AA161" s="147"/>
      <c r="AB161" s="147"/>
      <c r="AC161" s="147"/>
      <c r="AD161" s="147"/>
      <c r="AE161" s="147"/>
      <c r="AF161" s="147"/>
      <c r="AG161" s="147" t="s">
        <v>153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192" t="s">
        <v>327</v>
      </c>
      <c r="D162" s="160"/>
      <c r="E162" s="161">
        <v>1.8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155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76">
        <v>47</v>
      </c>
      <c r="B163" s="177" t="s">
        <v>328</v>
      </c>
      <c r="C163" s="191" t="s">
        <v>329</v>
      </c>
      <c r="D163" s="178" t="s">
        <v>176</v>
      </c>
      <c r="E163" s="179">
        <v>5.6</v>
      </c>
      <c r="F163" s="180"/>
      <c r="G163" s="181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21</v>
      </c>
      <c r="M163" s="158">
        <f>G163*(1+L163/100)</f>
        <v>0</v>
      </c>
      <c r="N163" s="157">
        <v>0</v>
      </c>
      <c r="O163" s="157">
        <f>ROUND(E163*N163,2)</f>
        <v>0</v>
      </c>
      <c r="P163" s="157">
        <v>4.6000000000000001E-4</v>
      </c>
      <c r="Q163" s="157">
        <f>ROUND(E163*P163,2)</f>
        <v>0</v>
      </c>
      <c r="R163" s="158"/>
      <c r="S163" s="158" t="s">
        <v>150</v>
      </c>
      <c r="T163" s="158" t="s">
        <v>150</v>
      </c>
      <c r="U163" s="158">
        <v>2.4300000000000002</v>
      </c>
      <c r="V163" s="158">
        <f>ROUND(E163*U163,2)</f>
        <v>13.61</v>
      </c>
      <c r="W163" s="158"/>
      <c r="X163" s="158" t="s">
        <v>151</v>
      </c>
      <c r="Y163" s="158" t="s">
        <v>152</v>
      </c>
      <c r="Z163" s="147"/>
      <c r="AA163" s="147"/>
      <c r="AB163" s="147"/>
      <c r="AC163" s="147"/>
      <c r="AD163" s="147"/>
      <c r="AE163" s="147"/>
      <c r="AF163" s="147"/>
      <c r="AG163" s="147" t="s">
        <v>153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192" t="s">
        <v>330</v>
      </c>
      <c r="D164" s="160"/>
      <c r="E164" s="161">
        <v>3.2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155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92" t="s">
        <v>331</v>
      </c>
      <c r="D165" s="160"/>
      <c r="E165" s="161">
        <v>2.4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155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76">
        <v>48</v>
      </c>
      <c r="B166" s="177" t="s">
        <v>332</v>
      </c>
      <c r="C166" s="191" t="s">
        <v>333</v>
      </c>
      <c r="D166" s="178" t="s">
        <v>176</v>
      </c>
      <c r="E166" s="179">
        <v>6.66</v>
      </c>
      <c r="F166" s="180"/>
      <c r="G166" s="181">
        <f>ROUND(E166*F166,2)</f>
        <v>0</v>
      </c>
      <c r="H166" s="159"/>
      <c r="I166" s="158">
        <f>ROUND(E166*H166,2)</f>
        <v>0</v>
      </c>
      <c r="J166" s="159"/>
      <c r="K166" s="158">
        <f>ROUND(E166*J166,2)</f>
        <v>0</v>
      </c>
      <c r="L166" s="158">
        <v>21</v>
      </c>
      <c r="M166" s="158">
        <f>G166*(1+L166/100)</f>
        <v>0</v>
      </c>
      <c r="N166" s="157">
        <v>0</v>
      </c>
      <c r="O166" s="157">
        <f>ROUND(E166*N166,2)</f>
        <v>0</v>
      </c>
      <c r="P166" s="157">
        <v>4.6000000000000001E-4</v>
      </c>
      <c r="Q166" s="157">
        <f>ROUND(E166*P166,2)</f>
        <v>0</v>
      </c>
      <c r="R166" s="158"/>
      <c r="S166" s="158" t="s">
        <v>150</v>
      </c>
      <c r="T166" s="158" t="s">
        <v>150</v>
      </c>
      <c r="U166" s="158">
        <v>1</v>
      </c>
      <c r="V166" s="158">
        <f>ROUND(E166*U166,2)</f>
        <v>6.66</v>
      </c>
      <c r="W166" s="158"/>
      <c r="X166" s="158" t="s">
        <v>151</v>
      </c>
      <c r="Y166" s="158" t="s">
        <v>152</v>
      </c>
      <c r="Z166" s="147"/>
      <c r="AA166" s="147"/>
      <c r="AB166" s="147"/>
      <c r="AC166" s="147"/>
      <c r="AD166" s="147"/>
      <c r="AE166" s="147"/>
      <c r="AF166" s="147"/>
      <c r="AG166" s="147" t="s">
        <v>153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2" x14ac:dyDescent="0.2">
      <c r="A167" s="154"/>
      <c r="B167" s="155"/>
      <c r="C167" s="192" t="s">
        <v>334</v>
      </c>
      <c r="D167" s="160"/>
      <c r="E167" s="161">
        <v>5.0599999999999996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155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92" t="s">
        <v>335</v>
      </c>
      <c r="D168" s="160"/>
      <c r="E168" s="161">
        <v>1.6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155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76">
        <v>49</v>
      </c>
      <c r="B169" s="177" t="s">
        <v>336</v>
      </c>
      <c r="C169" s="191" t="s">
        <v>337</v>
      </c>
      <c r="D169" s="178" t="s">
        <v>176</v>
      </c>
      <c r="E169" s="179">
        <v>10</v>
      </c>
      <c r="F169" s="180"/>
      <c r="G169" s="181">
        <f>ROUND(E169*F169,2)</f>
        <v>0</v>
      </c>
      <c r="H169" s="159"/>
      <c r="I169" s="158">
        <f>ROUND(E169*H169,2)</f>
        <v>0</v>
      </c>
      <c r="J169" s="159"/>
      <c r="K169" s="158">
        <f>ROUND(E169*J169,2)</f>
        <v>0</v>
      </c>
      <c r="L169" s="158">
        <v>21</v>
      </c>
      <c r="M169" s="158">
        <f>G169*(1+L169/100)</f>
        <v>0</v>
      </c>
      <c r="N169" s="157">
        <v>0</v>
      </c>
      <c r="O169" s="157">
        <f>ROUND(E169*N169,2)</f>
        <v>0</v>
      </c>
      <c r="P169" s="157">
        <v>4.6000000000000001E-4</v>
      </c>
      <c r="Q169" s="157">
        <f>ROUND(E169*P169,2)</f>
        <v>0</v>
      </c>
      <c r="R169" s="158"/>
      <c r="S169" s="158" t="s">
        <v>150</v>
      </c>
      <c r="T169" s="158" t="s">
        <v>150</v>
      </c>
      <c r="U169" s="158">
        <v>2</v>
      </c>
      <c r="V169" s="158">
        <f>ROUND(E169*U169,2)</f>
        <v>20</v>
      </c>
      <c r="W169" s="158"/>
      <c r="X169" s="158" t="s">
        <v>151</v>
      </c>
      <c r="Y169" s="158" t="s">
        <v>152</v>
      </c>
      <c r="Z169" s="147"/>
      <c r="AA169" s="147"/>
      <c r="AB169" s="147"/>
      <c r="AC169" s="147"/>
      <c r="AD169" s="147"/>
      <c r="AE169" s="147"/>
      <c r="AF169" s="147"/>
      <c r="AG169" s="147" t="s">
        <v>153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 x14ac:dyDescent="0.2">
      <c r="A170" s="154"/>
      <c r="B170" s="155"/>
      <c r="C170" s="192" t="s">
        <v>338</v>
      </c>
      <c r="D170" s="160"/>
      <c r="E170" s="161">
        <v>10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155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76">
        <v>50</v>
      </c>
      <c r="B171" s="177" t="s">
        <v>339</v>
      </c>
      <c r="C171" s="191" t="s">
        <v>340</v>
      </c>
      <c r="D171" s="178" t="s">
        <v>149</v>
      </c>
      <c r="E171" s="179">
        <v>0.28799999999999998</v>
      </c>
      <c r="F171" s="180"/>
      <c r="G171" s="181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21</v>
      </c>
      <c r="M171" s="158">
        <f>G171*(1+L171/100)</f>
        <v>0</v>
      </c>
      <c r="N171" s="157">
        <v>1.82E-3</v>
      </c>
      <c r="O171" s="157">
        <f>ROUND(E171*N171,2)</f>
        <v>0</v>
      </c>
      <c r="P171" s="157">
        <v>1.8</v>
      </c>
      <c r="Q171" s="157">
        <f>ROUND(E171*P171,2)</f>
        <v>0.52</v>
      </c>
      <c r="R171" s="158"/>
      <c r="S171" s="158" t="s">
        <v>150</v>
      </c>
      <c r="T171" s="158" t="s">
        <v>150</v>
      </c>
      <c r="U171" s="158">
        <v>5.0199999999999996</v>
      </c>
      <c r="V171" s="158">
        <f>ROUND(E171*U171,2)</f>
        <v>1.45</v>
      </c>
      <c r="W171" s="158"/>
      <c r="X171" s="158" t="s">
        <v>151</v>
      </c>
      <c r="Y171" s="158" t="s">
        <v>152</v>
      </c>
      <c r="Z171" s="147"/>
      <c r="AA171" s="147"/>
      <c r="AB171" s="147"/>
      <c r="AC171" s="147"/>
      <c r="AD171" s="147"/>
      <c r="AE171" s="147"/>
      <c r="AF171" s="147"/>
      <c r="AG171" s="147" t="s">
        <v>153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 x14ac:dyDescent="0.2">
      <c r="A172" s="154"/>
      <c r="B172" s="155"/>
      <c r="C172" s="266" t="s">
        <v>341</v>
      </c>
      <c r="D172" s="267"/>
      <c r="E172" s="267"/>
      <c r="F172" s="267"/>
      <c r="G172" s="267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178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2" x14ac:dyDescent="0.2">
      <c r="A173" s="154"/>
      <c r="B173" s="155"/>
      <c r="C173" s="192" t="s">
        <v>342</v>
      </c>
      <c r="D173" s="160"/>
      <c r="E173" s="161">
        <v>0.192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155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92" t="s">
        <v>343</v>
      </c>
      <c r="D174" s="160"/>
      <c r="E174" s="161">
        <v>9.6000000000000002E-2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7"/>
      <c r="AA174" s="147"/>
      <c r="AB174" s="147"/>
      <c r="AC174" s="147"/>
      <c r="AD174" s="147"/>
      <c r="AE174" s="147"/>
      <c r="AF174" s="147"/>
      <c r="AG174" s="147" t="s">
        <v>155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76">
        <v>51</v>
      </c>
      <c r="B175" s="177" t="s">
        <v>344</v>
      </c>
      <c r="C175" s="191" t="s">
        <v>345</v>
      </c>
      <c r="D175" s="178" t="s">
        <v>167</v>
      </c>
      <c r="E175" s="179">
        <v>8.0532500000000002</v>
      </c>
      <c r="F175" s="180"/>
      <c r="G175" s="181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7">
        <v>5.4000000000000001E-4</v>
      </c>
      <c r="O175" s="157">
        <f>ROUND(E175*N175,2)</f>
        <v>0</v>
      </c>
      <c r="P175" s="157">
        <v>0.27</v>
      </c>
      <c r="Q175" s="157">
        <f>ROUND(E175*P175,2)</f>
        <v>2.17</v>
      </c>
      <c r="R175" s="158"/>
      <c r="S175" s="158" t="s">
        <v>150</v>
      </c>
      <c r="T175" s="158" t="s">
        <v>150</v>
      </c>
      <c r="U175" s="158">
        <v>0.43</v>
      </c>
      <c r="V175" s="158">
        <f>ROUND(E175*U175,2)</f>
        <v>3.46</v>
      </c>
      <c r="W175" s="158"/>
      <c r="X175" s="158" t="s">
        <v>151</v>
      </c>
      <c r="Y175" s="158" t="s">
        <v>152</v>
      </c>
      <c r="Z175" s="147"/>
      <c r="AA175" s="147"/>
      <c r="AB175" s="147"/>
      <c r="AC175" s="147"/>
      <c r="AD175" s="147"/>
      <c r="AE175" s="147"/>
      <c r="AF175" s="147"/>
      <c r="AG175" s="147" t="s">
        <v>153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">
      <c r="A176" s="154"/>
      <c r="B176" s="155"/>
      <c r="C176" s="266" t="s">
        <v>341</v>
      </c>
      <c r="D176" s="267"/>
      <c r="E176" s="267"/>
      <c r="F176" s="267"/>
      <c r="G176" s="267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178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192" t="s">
        <v>346</v>
      </c>
      <c r="D177" s="160"/>
      <c r="E177" s="161">
        <v>2.38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155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92" t="s">
        <v>347</v>
      </c>
      <c r="D178" s="160"/>
      <c r="E178" s="161">
        <v>5.6732500000000003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155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76">
        <v>52</v>
      </c>
      <c r="B179" s="177" t="s">
        <v>348</v>
      </c>
      <c r="C179" s="191" t="s">
        <v>349</v>
      </c>
      <c r="D179" s="178" t="s">
        <v>167</v>
      </c>
      <c r="E179" s="179">
        <v>2.19</v>
      </c>
      <c r="F179" s="180"/>
      <c r="G179" s="181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7">
        <v>5.5000000000000003E-4</v>
      </c>
      <c r="O179" s="157">
        <f>ROUND(E179*N179,2)</f>
        <v>0</v>
      </c>
      <c r="P179" s="157">
        <v>0.24</v>
      </c>
      <c r="Q179" s="157">
        <f>ROUND(E179*P179,2)</f>
        <v>0.53</v>
      </c>
      <c r="R179" s="158"/>
      <c r="S179" s="158" t="s">
        <v>150</v>
      </c>
      <c r="T179" s="158" t="s">
        <v>150</v>
      </c>
      <c r="U179" s="158">
        <v>1.94</v>
      </c>
      <c r="V179" s="158">
        <f>ROUND(E179*U179,2)</f>
        <v>4.25</v>
      </c>
      <c r="W179" s="158"/>
      <c r="X179" s="158" t="s">
        <v>151</v>
      </c>
      <c r="Y179" s="158" t="s">
        <v>152</v>
      </c>
      <c r="Z179" s="147"/>
      <c r="AA179" s="147"/>
      <c r="AB179" s="147"/>
      <c r="AC179" s="147"/>
      <c r="AD179" s="147"/>
      <c r="AE179" s="147"/>
      <c r="AF179" s="147"/>
      <c r="AG179" s="147" t="s">
        <v>153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">
      <c r="A180" s="154"/>
      <c r="B180" s="155"/>
      <c r="C180" s="266" t="s">
        <v>341</v>
      </c>
      <c r="D180" s="267"/>
      <c r="E180" s="267"/>
      <c r="F180" s="267"/>
      <c r="G180" s="267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178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92" t="s">
        <v>350</v>
      </c>
      <c r="D181" s="160"/>
      <c r="E181" s="161">
        <v>2.0299999999999998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7"/>
      <c r="AA181" s="147"/>
      <c r="AB181" s="147"/>
      <c r="AC181" s="147"/>
      <c r="AD181" s="147"/>
      <c r="AE181" s="147"/>
      <c r="AF181" s="147"/>
      <c r="AG181" s="147" t="s">
        <v>155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92" t="s">
        <v>351</v>
      </c>
      <c r="D182" s="160"/>
      <c r="E182" s="161">
        <v>0.16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155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82">
        <v>53</v>
      </c>
      <c r="B183" s="183" t="s">
        <v>352</v>
      </c>
      <c r="C183" s="193" t="s">
        <v>353</v>
      </c>
      <c r="D183" s="184" t="s">
        <v>158</v>
      </c>
      <c r="E183" s="185">
        <v>1</v>
      </c>
      <c r="F183" s="186"/>
      <c r="G183" s="187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21</v>
      </c>
      <c r="M183" s="158">
        <f>G183*(1+L183/100)</f>
        <v>0</v>
      </c>
      <c r="N183" s="157">
        <v>0</v>
      </c>
      <c r="O183" s="157">
        <f>ROUND(E183*N183,2)</f>
        <v>0</v>
      </c>
      <c r="P183" s="157">
        <v>4.4999999999999998E-2</v>
      </c>
      <c r="Q183" s="157">
        <f>ROUND(E183*P183,2)</f>
        <v>0.05</v>
      </c>
      <c r="R183" s="158"/>
      <c r="S183" s="158" t="s">
        <v>150</v>
      </c>
      <c r="T183" s="158" t="s">
        <v>150</v>
      </c>
      <c r="U183" s="158">
        <v>0.26</v>
      </c>
      <c r="V183" s="158">
        <f>ROUND(E183*U183,2)</f>
        <v>0.26</v>
      </c>
      <c r="W183" s="158"/>
      <c r="X183" s="158" t="s">
        <v>151</v>
      </c>
      <c r="Y183" s="158" t="s">
        <v>152</v>
      </c>
      <c r="Z183" s="147"/>
      <c r="AA183" s="147"/>
      <c r="AB183" s="147"/>
      <c r="AC183" s="147"/>
      <c r="AD183" s="147"/>
      <c r="AE183" s="147"/>
      <c r="AF183" s="147"/>
      <c r="AG183" s="147" t="s">
        <v>153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76">
        <v>54</v>
      </c>
      <c r="B184" s="177" t="s">
        <v>354</v>
      </c>
      <c r="C184" s="191" t="s">
        <v>355</v>
      </c>
      <c r="D184" s="178" t="s">
        <v>167</v>
      </c>
      <c r="E184" s="179">
        <v>83.016000000000005</v>
      </c>
      <c r="F184" s="180"/>
      <c r="G184" s="181">
        <f>ROUND(E184*F184,2)</f>
        <v>0</v>
      </c>
      <c r="H184" s="159"/>
      <c r="I184" s="158">
        <f>ROUND(E184*H184,2)</f>
        <v>0</v>
      </c>
      <c r="J184" s="159"/>
      <c r="K184" s="158">
        <f>ROUND(E184*J184,2)</f>
        <v>0</v>
      </c>
      <c r="L184" s="158">
        <v>21</v>
      </c>
      <c r="M184" s="158">
        <f>G184*(1+L184/100)</f>
        <v>0</v>
      </c>
      <c r="N184" s="157">
        <v>0</v>
      </c>
      <c r="O184" s="157">
        <f>ROUND(E184*N184,2)</f>
        <v>0</v>
      </c>
      <c r="P184" s="157">
        <v>6.8000000000000005E-2</v>
      </c>
      <c r="Q184" s="157">
        <f>ROUND(E184*P184,2)</f>
        <v>5.65</v>
      </c>
      <c r="R184" s="158"/>
      <c r="S184" s="158" t="s">
        <v>150</v>
      </c>
      <c r="T184" s="158" t="s">
        <v>150</v>
      </c>
      <c r="U184" s="158">
        <v>0.3</v>
      </c>
      <c r="V184" s="158">
        <f>ROUND(E184*U184,2)</f>
        <v>24.9</v>
      </c>
      <c r="W184" s="158"/>
      <c r="X184" s="158" t="s">
        <v>151</v>
      </c>
      <c r="Y184" s="158" t="s">
        <v>152</v>
      </c>
      <c r="Z184" s="147"/>
      <c r="AA184" s="147"/>
      <c r="AB184" s="147"/>
      <c r="AC184" s="147"/>
      <c r="AD184" s="147"/>
      <c r="AE184" s="147"/>
      <c r="AF184" s="147"/>
      <c r="AG184" s="147" t="s">
        <v>153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2" x14ac:dyDescent="0.2">
      <c r="A185" s="154"/>
      <c r="B185" s="155"/>
      <c r="C185" s="192" t="s">
        <v>356</v>
      </c>
      <c r="D185" s="160"/>
      <c r="E185" s="161">
        <v>18.72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155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ht="45" outlineLevel="3" x14ac:dyDescent="0.2">
      <c r="A186" s="154"/>
      <c r="B186" s="155"/>
      <c r="C186" s="192" t="s">
        <v>357</v>
      </c>
      <c r="D186" s="160"/>
      <c r="E186" s="161">
        <v>69.156000000000006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155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92" t="s">
        <v>358</v>
      </c>
      <c r="D187" s="160"/>
      <c r="E187" s="161">
        <v>-3.24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155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92" t="s">
        <v>359</v>
      </c>
      <c r="D188" s="160"/>
      <c r="E188" s="161">
        <v>-1.62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155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ht="22.5" outlineLevel="1" x14ac:dyDescent="0.2">
      <c r="A189" s="176">
        <v>55</v>
      </c>
      <c r="B189" s="177" t="s">
        <v>360</v>
      </c>
      <c r="C189" s="191" t="s">
        <v>361</v>
      </c>
      <c r="D189" s="178" t="s">
        <v>362</v>
      </c>
      <c r="E189" s="179">
        <v>1</v>
      </c>
      <c r="F189" s="180"/>
      <c r="G189" s="181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21</v>
      </c>
      <c r="M189" s="158">
        <f>G189*(1+L189/100)</f>
        <v>0</v>
      </c>
      <c r="N189" s="157">
        <v>0</v>
      </c>
      <c r="O189" s="157">
        <f>ROUND(E189*N189,2)</f>
        <v>0</v>
      </c>
      <c r="P189" s="157">
        <v>0.1</v>
      </c>
      <c r="Q189" s="157">
        <f>ROUND(E189*P189,2)</f>
        <v>0.1</v>
      </c>
      <c r="R189" s="158"/>
      <c r="S189" s="158" t="s">
        <v>234</v>
      </c>
      <c r="T189" s="158" t="s">
        <v>235</v>
      </c>
      <c r="U189" s="158">
        <v>0</v>
      </c>
      <c r="V189" s="158">
        <f>ROUND(E189*U189,2)</f>
        <v>0</v>
      </c>
      <c r="W189" s="158"/>
      <c r="X189" s="158" t="s">
        <v>151</v>
      </c>
      <c r="Y189" s="158" t="s">
        <v>152</v>
      </c>
      <c r="Z189" s="147"/>
      <c r="AA189" s="147"/>
      <c r="AB189" s="147"/>
      <c r="AC189" s="147"/>
      <c r="AD189" s="147"/>
      <c r="AE189" s="147"/>
      <c r="AF189" s="147"/>
      <c r="AG189" s="147" t="s">
        <v>153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 x14ac:dyDescent="0.2">
      <c r="A190" s="154"/>
      <c r="B190" s="155"/>
      <c r="C190" s="266" t="s">
        <v>363</v>
      </c>
      <c r="D190" s="267"/>
      <c r="E190" s="267"/>
      <c r="F190" s="267"/>
      <c r="G190" s="267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178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2" x14ac:dyDescent="0.2">
      <c r="A191" s="154"/>
      <c r="B191" s="155"/>
      <c r="C191" s="192" t="s">
        <v>364</v>
      </c>
      <c r="D191" s="160"/>
      <c r="E191" s="161">
        <v>1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155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ht="22.5" outlineLevel="1" x14ac:dyDescent="0.2">
      <c r="A192" s="182">
        <v>56</v>
      </c>
      <c r="B192" s="183" t="s">
        <v>365</v>
      </c>
      <c r="C192" s="193" t="s">
        <v>366</v>
      </c>
      <c r="D192" s="184" t="s">
        <v>158</v>
      </c>
      <c r="E192" s="185">
        <v>10</v>
      </c>
      <c r="F192" s="186"/>
      <c r="G192" s="187">
        <f>ROUND(E192*F192,2)</f>
        <v>0</v>
      </c>
      <c r="H192" s="159"/>
      <c r="I192" s="158">
        <f>ROUND(E192*H192,2)</f>
        <v>0</v>
      </c>
      <c r="J192" s="159"/>
      <c r="K192" s="158">
        <f>ROUND(E192*J192,2)</f>
        <v>0</v>
      </c>
      <c r="L192" s="158">
        <v>21</v>
      </c>
      <c r="M192" s="158">
        <f>G192*(1+L192/100)</f>
        <v>0</v>
      </c>
      <c r="N192" s="157">
        <v>0</v>
      </c>
      <c r="O192" s="157">
        <f>ROUND(E192*N192,2)</f>
        <v>0</v>
      </c>
      <c r="P192" s="157">
        <v>0.05</v>
      </c>
      <c r="Q192" s="157">
        <f>ROUND(E192*P192,2)</f>
        <v>0.5</v>
      </c>
      <c r="R192" s="158"/>
      <c r="S192" s="158" t="s">
        <v>234</v>
      </c>
      <c r="T192" s="158" t="s">
        <v>235</v>
      </c>
      <c r="U192" s="158">
        <v>0</v>
      </c>
      <c r="V192" s="158">
        <f>ROUND(E192*U192,2)</f>
        <v>0</v>
      </c>
      <c r="W192" s="158"/>
      <c r="X192" s="158" t="s">
        <v>151</v>
      </c>
      <c r="Y192" s="158" t="s">
        <v>152</v>
      </c>
      <c r="Z192" s="147"/>
      <c r="AA192" s="147"/>
      <c r="AB192" s="147"/>
      <c r="AC192" s="147"/>
      <c r="AD192" s="147"/>
      <c r="AE192" s="147"/>
      <c r="AF192" s="147"/>
      <c r="AG192" s="147" t="s">
        <v>153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x14ac:dyDescent="0.2">
      <c r="A193" s="169" t="s">
        <v>145</v>
      </c>
      <c r="B193" s="170" t="s">
        <v>75</v>
      </c>
      <c r="C193" s="190" t="s">
        <v>76</v>
      </c>
      <c r="D193" s="171"/>
      <c r="E193" s="172"/>
      <c r="F193" s="173"/>
      <c r="G193" s="174">
        <f>SUMIF(AG194:AG194,"&lt;&gt;NOR",G194:G194)</f>
        <v>0</v>
      </c>
      <c r="H193" s="168"/>
      <c r="I193" s="168">
        <f>SUM(I194:I194)</f>
        <v>0</v>
      </c>
      <c r="J193" s="168"/>
      <c r="K193" s="168">
        <f>SUM(K194:K194)</f>
        <v>0</v>
      </c>
      <c r="L193" s="168"/>
      <c r="M193" s="168">
        <f>SUM(M194:M194)</f>
        <v>0</v>
      </c>
      <c r="N193" s="167"/>
      <c r="O193" s="167">
        <f>SUM(O194:O194)</f>
        <v>0</v>
      </c>
      <c r="P193" s="167"/>
      <c r="Q193" s="167">
        <f>SUM(Q194:Q194)</f>
        <v>0</v>
      </c>
      <c r="R193" s="168"/>
      <c r="S193" s="168"/>
      <c r="T193" s="168"/>
      <c r="U193" s="168"/>
      <c r="V193" s="168">
        <f>SUM(V194:V194)</f>
        <v>29</v>
      </c>
      <c r="W193" s="168"/>
      <c r="X193" s="168"/>
      <c r="Y193" s="168"/>
      <c r="AG193" t="s">
        <v>146</v>
      </c>
    </row>
    <row r="194" spans="1:60" outlineLevel="1" x14ac:dyDescent="0.2">
      <c r="A194" s="182">
        <v>57</v>
      </c>
      <c r="B194" s="183" t="s">
        <v>367</v>
      </c>
      <c r="C194" s="193" t="s">
        <v>368</v>
      </c>
      <c r="D194" s="184" t="s">
        <v>182</v>
      </c>
      <c r="E194" s="185">
        <v>30.897010000000002</v>
      </c>
      <c r="F194" s="186"/>
      <c r="G194" s="187">
        <f>ROUND(E194*F194,2)</f>
        <v>0</v>
      </c>
      <c r="H194" s="159"/>
      <c r="I194" s="158">
        <f>ROUND(E194*H194,2)</f>
        <v>0</v>
      </c>
      <c r="J194" s="159"/>
      <c r="K194" s="158">
        <f>ROUND(E194*J194,2)</f>
        <v>0</v>
      </c>
      <c r="L194" s="158">
        <v>21</v>
      </c>
      <c r="M194" s="158">
        <f>G194*(1+L194/100)</f>
        <v>0</v>
      </c>
      <c r="N194" s="157">
        <v>0</v>
      </c>
      <c r="O194" s="157">
        <f>ROUND(E194*N194,2)</f>
        <v>0</v>
      </c>
      <c r="P194" s="157">
        <v>0</v>
      </c>
      <c r="Q194" s="157">
        <f>ROUND(E194*P194,2)</f>
        <v>0</v>
      </c>
      <c r="R194" s="158"/>
      <c r="S194" s="158" t="s">
        <v>150</v>
      </c>
      <c r="T194" s="158" t="s">
        <v>150</v>
      </c>
      <c r="U194" s="158">
        <v>0.9385</v>
      </c>
      <c r="V194" s="158">
        <f>ROUND(E194*U194,2)</f>
        <v>29</v>
      </c>
      <c r="W194" s="158"/>
      <c r="X194" s="158" t="s">
        <v>369</v>
      </c>
      <c r="Y194" s="158" t="s">
        <v>152</v>
      </c>
      <c r="Z194" s="147"/>
      <c r="AA194" s="147"/>
      <c r="AB194" s="147"/>
      <c r="AC194" s="147"/>
      <c r="AD194" s="147"/>
      <c r="AE194" s="147"/>
      <c r="AF194" s="147"/>
      <c r="AG194" s="147" t="s">
        <v>370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x14ac:dyDescent="0.2">
      <c r="A195" s="169" t="s">
        <v>145</v>
      </c>
      <c r="B195" s="170" t="s">
        <v>77</v>
      </c>
      <c r="C195" s="190" t="s">
        <v>78</v>
      </c>
      <c r="D195" s="171"/>
      <c r="E195" s="172"/>
      <c r="F195" s="173"/>
      <c r="G195" s="174">
        <f>SUMIF(AG196:AG196,"&lt;&gt;NOR",G196:G196)</f>
        <v>0</v>
      </c>
      <c r="H195" s="168"/>
      <c r="I195" s="168">
        <f>SUM(I196:I196)</f>
        <v>0</v>
      </c>
      <c r="J195" s="168"/>
      <c r="K195" s="168">
        <f>SUM(K196:K196)</f>
        <v>0</v>
      </c>
      <c r="L195" s="168"/>
      <c r="M195" s="168">
        <f>SUM(M196:M196)</f>
        <v>0</v>
      </c>
      <c r="N195" s="167"/>
      <c r="O195" s="167">
        <f>SUM(O196:O196)</f>
        <v>0</v>
      </c>
      <c r="P195" s="167"/>
      <c r="Q195" s="167">
        <f>SUM(Q196:Q196)</f>
        <v>0</v>
      </c>
      <c r="R195" s="168"/>
      <c r="S195" s="168"/>
      <c r="T195" s="168"/>
      <c r="U195" s="168"/>
      <c r="V195" s="168">
        <f>SUM(V196:V196)</f>
        <v>0</v>
      </c>
      <c r="W195" s="168"/>
      <c r="X195" s="168"/>
      <c r="Y195" s="168"/>
      <c r="AG195" t="s">
        <v>146</v>
      </c>
    </row>
    <row r="196" spans="1:60" outlineLevel="1" x14ac:dyDescent="0.2">
      <c r="A196" s="182">
        <v>58</v>
      </c>
      <c r="B196" s="183" t="s">
        <v>371</v>
      </c>
      <c r="C196" s="193" t="s">
        <v>372</v>
      </c>
      <c r="D196" s="184" t="s">
        <v>362</v>
      </c>
      <c r="E196" s="185">
        <v>1</v>
      </c>
      <c r="F196" s="186"/>
      <c r="G196" s="187">
        <f>ROUND(E196*F196,2)</f>
        <v>0</v>
      </c>
      <c r="H196" s="159"/>
      <c r="I196" s="158">
        <f>ROUND(E196*H196,2)</f>
        <v>0</v>
      </c>
      <c r="J196" s="159"/>
      <c r="K196" s="158">
        <f>ROUND(E196*J196,2)</f>
        <v>0</v>
      </c>
      <c r="L196" s="158">
        <v>21</v>
      </c>
      <c r="M196" s="158">
        <f>G196*(1+L196/100)</f>
        <v>0</v>
      </c>
      <c r="N196" s="157">
        <v>0</v>
      </c>
      <c r="O196" s="157">
        <f>ROUND(E196*N196,2)</f>
        <v>0</v>
      </c>
      <c r="P196" s="157">
        <v>0</v>
      </c>
      <c r="Q196" s="157">
        <f>ROUND(E196*P196,2)</f>
        <v>0</v>
      </c>
      <c r="R196" s="158"/>
      <c r="S196" s="158" t="s">
        <v>234</v>
      </c>
      <c r="T196" s="158" t="s">
        <v>235</v>
      </c>
      <c r="U196" s="158">
        <v>0</v>
      </c>
      <c r="V196" s="158">
        <f>ROUND(E196*U196,2)</f>
        <v>0</v>
      </c>
      <c r="W196" s="158"/>
      <c r="X196" s="158" t="s">
        <v>151</v>
      </c>
      <c r="Y196" s="158" t="s">
        <v>152</v>
      </c>
      <c r="Z196" s="147"/>
      <c r="AA196" s="147"/>
      <c r="AB196" s="147"/>
      <c r="AC196" s="147"/>
      <c r="AD196" s="147"/>
      <c r="AE196" s="147"/>
      <c r="AF196" s="147"/>
      <c r="AG196" s="147" t="s">
        <v>153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x14ac:dyDescent="0.2">
      <c r="A197" s="169" t="s">
        <v>145</v>
      </c>
      <c r="B197" s="170" t="s">
        <v>79</v>
      </c>
      <c r="C197" s="190" t="s">
        <v>80</v>
      </c>
      <c r="D197" s="171"/>
      <c r="E197" s="172"/>
      <c r="F197" s="173"/>
      <c r="G197" s="174">
        <f>SUMIF(AG198:AG207,"&lt;&gt;NOR",G198:G207)</f>
        <v>0</v>
      </c>
      <c r="H197" s="168"/>
      <c r="I197" s="168">
        <f>SUM(I198:I207)</f>
        <v>0</v>
      </c>
      <c r="J197" s="168"/>
      <c r="K197" s="168">
        <f>SUM(K198:K207)</f>
        <v>0</v>
      </c>
      <c r="L197" s="168"/>
      <c r="M197" s="168">
        <f>SUM(M198:M207)</f>
        <v>0</v>
      </c>
      <c r="N197" s="167"/>
      <c r="O197" s="167">
        <f>SUM(O198:O207)</f>
        <v>0.31</v>
      </c>
      <c r="P197" s="167"/>
      <c r="Q197" s="167">
        <f>SUM(Q198:Q207)</f>
        <v>0</v>
      </c>
      <c r="R197" s="168"/>
      <c r="S197" s="168"/>
      <c r="T197" s="168"/>
      <c r="U197" s="168"/>
      <c r="V197" s="168">
        <f>SUM(V198:V207)</f>
        <v>7.1999999999999993</v>
      </c>
      <c r="W197" s="168"/>
      <c r="X197" s="168"/>
      <c r="Y197" s="168"/>
      <c r="AG197" t="s">
        <v>146</v>
      </c>
    </row>
    <row r="198" spans="1:60" outlineLevel="1" x14ac:dyDescent="0.2">
      <c r="A198" s="176">
        <v>59</v>
      </c>
      <c r="B198" s="177" t="s">
        <v>373</v>
      </c>
      <c r="C198" s="191" t="s">
        <v>374</v>
      </c>
      <c r="D198" s="178" t="s">
        <v>167</v>
      </c>
      <c r="E198" s="179">
        <v>71.81</v>
      </c>
      <c r="F198" s="180"/>
      <c r="G198" s="181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21</v>
      </c>
      <c r="M198" s="158">
        <f>G198*(1+L198/100)</f>
        <v>0</v>
      </c>
      <c r="N198" s="157">
        <v>2.1000000000000001E-4</v>
      </c>
      <c r="O198" s="157">
        <f>ROUND(E198*N198,2)</f>
        <v>0.02</v>
      </c>
      <c r="P198" s="157">
        <v>0</v>
      </c>
      <c r="Q198" s="157">
        <f>ROUND(E198*P198,2)</f>
        <v>0</v>
      </c>
      <c r="R198" s="158"/>
      <c r="S198" s="158" t="s">
        <v>150</v>
      </c>
      <c r="T198" s="158" t="s">
        <v>150</v>
      </c>
      <c r="U198" s="158">
        <v>0.1</v>
      </c>
      <c r="V198" s="158">
        <f>ROUND(E198*U198,2)</f>
        <v>7.18</v>
      </c>
      <c r="W198" s="158"/>
      <c r="X198" s="158" t="s">
        <v>151</v>
      </c>
      <c r="Y198" s="158" t="s">
        <v>152</v>
      </c>
      <c r="Z198" s="147"/>
      <c r="AA198" s="147"/>
      <c r="AB198" s="147"/>
      <c r="AC198" s="147"/>
      <c r="AD198" s="147"/>
      <c r="AE198" s="147"/>
      <c r="AF198" s="147"/>
      <c r="AG198" s="147" t="s">
        <v>153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 x14ac:dyDescent="0.2">
      <c r="A199" s="154"/>
      <c r="B199" s="155"/>
      <c r="C199" s="192" t="s">
        <v>375</v>
      </c>
      <c r="D199" s="160"/>
      <c r="E199" s="161">
        <v>51.81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155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92" t="s">
        <v>376</v>
      </c>
      <c r="D200" s="160"/>
      <c r="E200" s="161">
        <v>20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155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82">
        <v>60</v>
      </c>
      <c r="B201" s="183" t="s">
        <v>377</v>
      </c>
      <c r="C201" s="193" t="s">
        <v>378</v>
      </c>
      <c r="D201" s="184" t="s">
        <v>362</v>
      </c>
      <c r="E201" s="185">
        <v>1</v>
      </c>
      <c r="F201" s="186"/>
      <c r="G201" s="187">
        <f>ROUND(E201*F201,2)</f>
        <v>0</v>
      </c>
      <c r="H201" s="159"/>
      <c r="I201" s="158">
        <f>ROUND(E201*H201,2)</f>
        <v>0</v>
      </c>
      <c r="J201" s="159"/>
      <c r="K201" s="158">
        <f>ROUND(E201*J201,2)</f>
        <v>0</v>
      </c>
      <c r="L201" s="158">
        <v>21</v>
      </c>
      <c r="M201" s="158">
        <f>G201*(1+L201/100)</f>
        <v>0</v>
      </c>
      <c r="N201" s="157">
        <v>0</v>
      </c>
      <c r="O201" s="157">
        <f>ROUND(E201*N201,2)</f>
        <v>0</v>
      </c>
      <c r="P201" s="157">
        <v>0</v>
      </c>
      <c r="Q201" s="157">
        <f>ROUND(E201*P201,2)</f>
        <v>0</v>
      </c>
      <c r="R201" s="158"/>
      <c r="S201" s="158" t="s">
        <v>234</v>
      </c>
      <c r="T201" s="158" t="s">
        <v>235</v>
      </c>
      <c r="U201" s="158">
        <v>0</v>
      </c>
      <c r="V201" s="158">
        <f>ROUND(E201*U201,2)</f>
        <v>0</v>
      </c>
      <c r="W201" s="158"/>
      <c r="X201" s="158" t="s">
        <v>151</v>
      </c>
      <c r="Y201" s="158" t="s">
        <v>152</v>
      </c>
      <c r="Z201" s="147"/>
      <c r="AA201" s="147"/>
      <c r="AB201" s="147"/>
      <c r="AC201" s="147"/>
      <c r="AD201" s="147"/>
      <c r="AE201" s="147"/>
      <c r="AF201" s="147"/>
      <c r="AG201" s="147" t="s">
        <v>153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2.5" outlineLevel="1" x14ac:dyDescent="0.2">
      <c r="A202" s="182">
        <v>61</v>
      </c>
      <c r="B202" s="183" t="s">
        <v>379</v>
      </c>
      <c r="C202" s="193" t="s">
        <v>380</v>
      </c>
      <c r="D202" s="184" t="s">
        <v>167</v>
      </c>
      <c r="E202" s="185">
        <v>3</v>
      </c>
      <c r="F202" s="186"/>
      <c r="G202" s="187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21</v>
      </c>
      <c r="M202" s="158">
        <f>G202*(1+L202/100)</f>
        <v>0</v>
      </c>
      <c r="N202" s="157">
        <v>5.7999999999999996E-3</v>
      </c>
      <c r="O202" s="157">
        <f>ROUND(E202*N202,2)</f>
        <v>0.02</v>
      </c>
      <c r="P202" s="157">
        <v>0</v>
      </c>
      <c r="Q202" s="157">
        <f>ROUND(E202*P202,2)</f>
        <v>0</v>
      </c>
      <c r="R202" s="158"/>
      <c r="S202" s="158" t="s">
        <v>150</v>
      </c>
      <c r="T202" s="158" t="s">
        <v>183</v>
      </c>
      <c r="U202" s="158">
        <v>0</v>
      </c>
      <c r="V202" s="158">
        <f>ROUND(E202*U202,2)</f>
        <v>0</v>
      </c>
      <c r="W202" s="158"/>
      <c r="X202" s="158" t="s">
        <v>184</v>
      </c>
      <c r="Y202" s="158" t="s">
        <v>152</v>
      </c>
      <c r="Z202" s="147"/>
      <c r="AA202" s="147"/>
      <c r="AB202" s="147"/>
      <c r="AC202" s="147"/>
      <c r="AD202" s="147"/>
      <c r="AE202" s="147"/>
      <c r="AF202" s="147"/>
      <c r="AG202" s="147" t="s">
        <v>185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76">
        <v>62</v>
      </c>
      <c r="B203" s="177" t="s">
        <v>381</v>
      </c>
      <c r="C203" s="191" t="s">
        <v>382</v>
      </c>
      <c r="D203" s="178" t="s">
        <v>167</v>
      </c>
      <c r="E203" s="179">
        <v>71.81</v>
      </c>
      <c r="F203" s="180"/>
      <c r="G203" s="181">
        <f>ROUND(E203*F203,2)</f>
        <v>0</v>
      </c>
      <c r="H203" s="159"/>
      <c r="I203" s="158">
        <f>ROUND(E203*H203,2)</f>
        <v>0</v>
      </c>
      <c r="J203" s="159"/>
      <c r="K203" s="158">
        <f>ROUND(E203*J203,2)</f>
        <v>0</v>
      </c>
      <c r="L203" s="158">
        <v>21</v>
      </c>
      <c r="M203" s="158">
        <f>G203*(1+L203/100)</f>
        <v>0</v>
      </c>
      <c r="N203" s="157">
        <v>3.7799999999999999E-3</v>
      </c>
      <c r="O203" s="157">
        <f>ROUND(E203*N203,2)</f>
        <v>0.27</v>
      </c>
      <c r="P203" s="157">
        <v>0</v>
      </c>
      <c r="Q203" s="157">
        <f>ROUND(E203*P203,2)</f>
        <v>0</v>
      </c>
      <c r="R203" s="158"/>
      <c r="S203" s="158" t="s">
        <v>150</v>
      </c>
      <c r="T203" s="158" t="s">
        <v>183</v>
      </c>
      <c r="U203" s="158">
        <v>0</v>
      </c>
      <c r="V203" s="158">
        <f>ROUND(E203*U203,2)</f>
        <v>0</v>
      </c>
      <c r="W203" s="158"/>
      <c r="X203" s="158" t="s">
        <v>184</v>
      </c>
      <c r="Y203" s="158" t="s">
        <v>152</v>
      </c>
      <c r="Z203" s="147"/>
      <c r="AA203" s="147"/>
      <c r="AB203" s="147"/>
      <c r="AC203" s="147"/>
      <c r="AD203" s="147"/>
      <c r="AE203" s="147"/>
      <c r="AF203" s="147"/>
      <c r="AG203" s="147" t="s">
        <v>185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2" x14ac:dyDescent="0.2">
      <c r="A204" s="154"/>
      <c r="B204" s="155"/>
      <c r="C204" s="266" t="s">
        <v>383</v>
      </c>
      <c r="D204" s="267"/>
      <c r="E204" s="267"/>
      <c r="F204" s="267"/>
      <c r="G204" s="267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178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88" t="str">
        <f>C204</f>
        <v>Nanesení hydroizolační stěrky ve dvou vrstvách. Vlepení těsnicí pásky do spoje podlaha-stěna, stěn-stěna, přitlačení a uhlazení, přetažení pásky další vrstvou izolační stěrky.</v>
      </c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">
      <c r="A205" s="154"/>
      <c r="B205" s="155"/>
      <c r="C205" s="192" t="s">
        <v>375</v>
      </c>
      <c r="D205" s="160"/>
      <c r="E205" s="161">
        <v>51.81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155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92" t="s">
        <v>376</v>
      </c>
      <c r="D206" s="160"/>
      <c r="E206" s="161">
        <v>20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155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82">
        <v>63</v>
      </c>
      <c r="B207" s="183" t="s">
        <v>384</v>
      </c>
      <c r="C207" s="193" t="s">
        <v>385</v>
      </c>
      <c r="D207" s="184" t="s">
        <v>182</v>
      </c>
      <c r="E207" s="185">
        <v>1.508E-2</v>
      </c>
      <c r="F207" s="186"/>
      <c r="G207" s="187">
        <f>ROUND(E207*F207,2)</f>
        <v>0</v>
      </c>
      <c r="H207" s="159"/>
      <c r="I207" s="158">
        <f>ROUND(E207*H207,2)</f>
        <v>0</v>
      </c>
      <c r="J207" s="159"/>
      <c r="K207" s="158">
        <f>ROUND(E207*J207,2)</f>
        <v>0</v>
      </c>
      <c r="L207" s="158">
        <v>21</v>
      </c>
      <c r="M207" s="158">
        <f>G207*(1+L207/100)</f>
        <v>0</v>
      </c>
      <c r="N207" s="157">
        <v>0</v>
      </c>
      <c r="O207" s="157">
        <f>ROUND(E207*N207,2)</f>
        <v>0</v>
      </c>
      <c r="P207" s="157">
        <v>0</v>
      </c>
      <c r="Q207" s="157">
        <f>ROUND(E207*P207,2)</f>
        <v>0</v>
      </c>
      <c r="R207" s="158"/>
      <c r="S207" s="158" t="s">
        <v>150</v>
      </c>
      <c r="T207" s="158" t="s">
        <v>150</v>
      </c>
      <c r="U207" s="158">
        <v>1.5669999999999999</v>
      </c>
      <c r="V207" s="158">
        <f>ROUND(E207*U207,2)</f>
        <v>0.02</v>
      </c>
      <c r="W207" s="158"/>
      <c r="X207" s="158" t="s">
        <v>369</v>
      </c>
      <c r="Y207" s="158" t="s">
        <v>152</v>
      </c>
      <c r="Z207" s="147"/>
      <c r="AA207" s="147"/>
      <c r="AB207" s="147"/>
      <c r="AC207" s="147"/>
      <c r="AD207" s="147"/>
      <c r="AE207" s="147"/>
      <c r="AF207" s="147"/>
      <c r="AG207" s="147" t="s">
        <v>370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x14ac:dyDescent="0.2">
      <c r="A208" s="169" t="s">
        <v>145</v>
      </c>
      <c r="B208" s="170" t="s">
        <v>81</v>
      </c>
      <c r="C208" s="190" t="s">
        <v>82</v>
      </c>
      <c r="D208" s="171"/>
      <c r="E208" s="172"/>
      <c r="F208" s="173"/>
      <c r="G208" s="174">
        <f>SUMIF(AG209:AG213,"&lt;&gt;NOR",G209:G213)</f>
        <v>0</v>
      </c>
      <c r="H208" s="168"/>
      <c r="I208" s="168">
        <f>SUM(I209:I213)</f>
        <v>0</v>
      </c>
      <c r="J208" s="168"/>
      <c r="K208" s="168">
        <f>SUM(K209:K213)</f>
        <v>0</v>
      </c>
      <c r="L208" s="168"/>
      <c r="M208" s="168">
        <f>SUM(M209:M213)</f>
        <v>0</v>
      </c>
      <c r="N208" s="167"/>
      <c r="O208" s="167">
        <f>SUM(O209:O213)</f>
        <v>0</v>
      </c>
      <c r="P208" s="167"/>
      <c r="Q208" s="167">
        <f>SUM(Q209:Q213)</f>
        <v>0</v>
      </c>
      <c r="R208" s="168"/>
      <c r="S208" s="168"/>
      <c r="T208" s="168"/>
      <c r="U208" s="168"/>
      <c r="V208" s="168">
        <f>SUM(V209:V213)</f>
        <v>2.21</v>
      </c>
      <c r="W208" s="168"/>
      <c r="X208" s="168"/>
      <c r="Y208" s="168"/>
      <c r="AG208" t="s">
        <v>146</v>
      </c>
    </row>
    <row r="209" spans="1:60" outlineLevel="1" x14ac:dyDescent="0.2">
      <c r="A209" s="176">
        <v>64</v>
      </c>
      <c r="B209" s="177" t="s">
        <v>386</v>
      </c>
      <c r="C209" s="191" t="s">
        <v>387</v>
      </c>
      <c r="D209" s="178" t="s">
        <v>176</v>
      </c>
      <c r="E209" s="179">
        <v>44.28</v>
      </c>
      <c r="F209" s="180"/>
      <c r="G209" s="181">
        <f>ROUND(E209*F209,2)</f>
        <v>0</v>
      </c>
      <c r="H209" s="159"/>
      <c r="I209" s="158">
        <f>ROUND(E209*H209,2)</f>
        <v>0</v>
      </c>
      <c r="J209" s="159"/>
      <c r="K209" s="158">
        <f>ROUND(E209*J209,2)</f>
        <v>0</v>
      </c>
      <c r="L209" s="158">
        <v>21</v>
      </c>
      <c r="M209" s="158">
        <f>G209*(1+L209/100)</f>
        <v>0</v>
      </c>
      <c r="N209" s="157">
        <v>0</v>
      </c>
      <c r="O209" s="157">
        <f>ROUND(E209*N209,2)</f>
        <v>0</v>
      </c>
      <c r="P209" s="157">
        <v>0</v>
      </c>
      <c r="Q209" s="157">
        <f>ROUND(E209*P209,2)</f>
        <v>0</v>
      </c>
      <c r="R209" s="158"/>
      <c r="S209" s="158" t="s">
        <v>150</v>
      </c>
      <c r="T209" s="158" t="s">
        <v>150</v>
      </c>
      <c r="U209" s="158">
        <v>0.05</v>
      </c>
      <c r="V209" s="158">
        <f>ROUND(E209*U209,2)</f>
        <v>2.21</v>
      </c>
      <c r="W209" s="158"/>
      <c r="X209" s="158" t="s">
        <v>151</v>
      </c>
      <c r="Y209" s="158" t="s">
        <v>152</v>
      </c>
      <c r="Z209" s="147"/>
      <c r="AA209" s="147"/>
      <c r="AB209" s="147"/>
      <c r="AC209" s="147"/>
      <c r="AD209" s="147"/>
      <c r="AE209" s="147"/>
      <c r="AF209" s="147"/>
      <c r="AG209" s="147" t="s">
        <v>153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2" x14ac:dyDescent="0.2">
      <c r="A210" s="154"/>
      <c r="B210" s="155"/>
      <c r="C210" s="192" t="s">
        <v>388</v>
      </c>
      <c r="D210" s="160"/>
      <c r="E210" s="161">
        <v>32.68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155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92" t="s">
        <v>389</v>
      </c>
      <c r="D211" s="160"/>
      <c r="E211" s="161">
        <v>11.6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155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ht="22.5" outlineLevel="1" x14ac:dyDescent="0.2">
      <c r="A212" s="176">
        <v>65</v>
      </c>
      <c r="B212" s="177" t="s">
        <v>390</v>
      </c>
      <c r="C212" s="191" t="s">
        <v>391</v>
      </c>
      <c r="D212" s="178" t="s">
        <v>176</v>
      </c>
      <c r="E212" s="179">
        <v>10</v>
      </c>
      <c r="F212" s="180"/>
      <c r="G212" s="181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21</v>
      </c>
      <c r="M212" s="158">
        <f>G212*(1+L212/100)</f>
        <v>0</v>
      </c>
      <c r="N212" s="157">
        <v>0</v>
      </c>
      <c r="O212" s="157">
        <f>ROUND(E212*N212,2)</f>
        <v>0</v>
      </c>
      <c r="P212" s="157">
        <v>0</v>
      </c>
      <c r="Q212" s="157">
        <f>ROUND(E212*P212,2)</f>
        <v>0</v>
      </c>
      <c r="R212" s="158"/>
      <c r="S212" s="158" t="s">
        <v>234</v>
      </c>
      <c r="T212" s="158" t="s">
        <v>235</v>
      </c>
      <c r="U212" s="158">
        <v>0</v>
      </c>
      <c r="V212" s="158">
        <f>ROUND(E212*U212,2)</f>
        <v>0</v>
      </c>
      <c r="W212" s="158"/>
      <c r="X212" s="158" t="s">
        <v>151</v>
      </c>
      <c r="Y212" s="158" t="s">
        <v>152</v>
      </c>
      <c r="Z212" s="147"/>
      <c r="AA212" s="147"/>
      <c r="AB212" s="147"/>
      <c r="AC212" s="147"/>
      <c r="AD212" s="147"/>
      <c r="AE212" s="147"/>
      <c r="AF212" s="147"/>
      <c r="AG212" s="147" t="s">
        <v>153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>
        <v>66</v>
      </c>
      <c r="B213" s="155" t="s">
        <v>392</v>
      </c>
      <c r="C213" s="195" t="s">
        <v>393</v>
      </c>
      <c r="D213" s="156" t="s">
        <v>0</v>
      </c>
      <c r="E213" s="189"/>
      <c r="F213" s="159"/>
      <c r="G213" s="158">
        <f>ROUND(E213*F213,2)</f>
        <v>0</v>
      </c>
      <c r="H213" s="159"/>
      <c r="I213" s="158">
        <f>ROUND(E213*H213,2)</f>
        <v>0</v>
      </c>
      <c r="J213" s="159"/>
      <c r="K213" s="158">
        <f>ROUND(E213*J213,2)</f>
        <v>0</v>
      </c>
      <c r="L213" s="158">
        <v>21</v>
      </c>
      <c r="M213" s="158">
        <f>G213*(1+L213/100)</f>
        <v>0</v>
      </c>
      <c r="N213" s="157">
        <v>0</v>
      </c>
      <c r="O213" s="157">
        <f>ROUND(E213*N213,2)</f>
        <v>0</v>
      </c>
      <c r="P213" s="157">
        <v>0</v>
      </c>
      <c r="Q213" s="157">
        <f>ROUND(E213*P213,2)</f>
        <v>0</v>
      </c>
      <c r="R213" s="158"/>
      <c r="S213" s="158" t="s">
        <v>150</v>
      </c>
      <c r="T213" s="158" t="s">
        <v>150</v>
      </c>
      <c r="U213" s="158">
        <v>0</v>
      </c>
      <c r="V213" s="158">
        <f>ROUND(E213*U213,2)</f>
        <v>0</v>
      </c>
      <c r="W213" s="158"/>
      <c r="X213" s="158" t="s">
        <v>369</v>
      </c>
      <c r="Y213" s="158" t="s">
        <v>152</v>
      </c>
      <c r="Z213" s="147"/>
      <c r="AA213" s="147"/>
      <c r="AB213" s="147"/>
      <c r="AC213" s="147"/>
      <c r="AD213" s="147"/>
      <c r="AE213" s="147"/>
      <c r="AF213" s="147"/>
      <c r="AG213" s="147" t="s">
        <v>370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x14ac:dyDescent="0.2">
      <c r="A214" s="169" t="s">
        <v>145</v>
      </c>
      <c r="B214" s="170" t="s">
        <v>83</v>
      </c>
      <c r="C214" s="190" t="s">
        <v>84</v>
      </c>
      <c r="D214" s="171"/>
      <c r="E214" s="172"/>
      <c r="F214" s="173"/>
      <c r="G214" s="174">
        <f>SUMIF(AG215:AG215,"&lt;&gt;NOR",G215:G215)</f>
        <v>0</v>
      </c>
      <c r="H214" s="168"/>
      <c r="I214" s="168">
        <f>SUM(I215:I215)</f>
        <v>0</v>
      </c>
      <c r="J214" s="168"/>
      <c r="K214" s="168">
        <f>SUM(K215:K215)</f>
        <v>0</v>
      </c>
      <c r="L214" s="168"/>
      <c r="M214" s="168">
        <f>SUM(M215:M215)</f>
        <v>0</v>
      </c>
      <c r="N214" s="167"/>
      <c r="O214" s="167">
        <f>SUM(O215:O215)</f>
        <v>0</v>
      </c>
      <c r="P214" s="167"/>
      <c r="Q214" s="167">
        <f>SUM(Q215:Q215)</f>
        <v>0</v>
      </c>
      <c r="R214" s="168"/>
      <c r="S214" s="168"/>
      <c r="T214" s="168"/>
      <c r="U214" s="168"/>
      <c r="V214" s="168">
        <f>SUM(V215:V215)</f>
        <v>0</v>
      </c>
      <c r="W214" s="168"/>
      <c r="X214" s="168"/>
      <c r="Y214" s="168"/>
      <c r="AG214" t="s">
        <v>146</v>
      </c>
    </row>
    <row r="215" spans="1:60" ht="22.5" outlineLevel="1" x14ac:dyDescent="0.2">
      <c r="A215" s="182">
        <v>67</v>
      </c>
      <c r="B215" s="183" t="s">
        <v>394</v>
      </c>
      <c r="C215" s="193" t="s">
        <v>395</v>
      </c>
      <c r="D215" s="184" t="s">
        <v>362</v>
      </c>
      <c r="E215" s="185">
        <v>1</v>
      </c>
      <c r="F215" s="186"/>
      <c r="G215" s="187">
        <f>ROUND(E215*F215,2)</f>
        <v>0</v>
      </c>
      <c r="H215" s="159"/>
      <c r="I215" s="158">
        <f>ROUND(E215*H215,2)</f>
        <v>0</v>
      </c>
      <c r="J215" s="159"/>
      <c r="K215" s="158">
        <f>ROUND(E215*J215,2)</f>
        <v>0</v>
      </c>
      <c r="L215" s="158">
        <v>21</v>
      </c>
      <c r="M215" s="158">
        <f>G215*(1+L215/100)</f>
        <v>0</v>
      </c>
      <c r="N215" s="157">
        <v>0</v>
      </c>
      <c r="O215" s="157">
        <f>ROUND(E215*N215,2)</f>
        <v>0</v>
      </c>
      <c r="P215" s="157">
        <v>0</v>
      </c>
      <c r="Q215" s="157">
        <f>ROUND(E215*P215,2)</f>
        <v>0</v>
      </c>
      <c r="R215" s="158"/>
      <c r="S215" s="158" t="s">
        <v>234</v>
      </c>
      <c r="T215" s="158" t="s">
        <v>235</v>
      </c>
      <c r="U215" s="158">
        <v>0</v>
      </c>
      <c r="V215" s="158">
        <f>ROUND(E215*U215,2)</f>
        <v>0</v>
      </c>
      <c r="W215" s="158"/>
      <c r="X215" s="158" t="s">
        <v>151</v>
      </c>
      <c r="Y215" s="158" t="s">
        <v>152</v>
      </c>
      <c r="Z215" s="147"/>
      <c r="AA215" s="147"/>
      <c r="AB215" s="147"/>
      <c r="AC215" s="147"/>
      <c r="AD215" s="147"/>
      <c r="AE215" s="147"/>
      <c r="AF215" s="147"/>
      <c r="AG215" s="147" t="s">
        <v>153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x14ac:dyDescent="0.2">
      <c r="A216" s="169" t="s">
        <v>145</v>
      </c>
      <c r="B216" s="170" t="s">
        <v>85</v>
      </c>
      <c r="C216" s="190" t="s">
        <v>86</v>
      </c>
      <c r="D216" s="171"/>
      <c r="E216" s="172"/>
      <c r="F216" s="173"/>
      <c r="G216" s="174">
        <f>SUMIF(AG217:AG220,"&lt;&gt;NOR",G217:G220)</f>
        <v>0</v>
      </c>
      <c r="H216" s="168"/>
      <c r="I216" s="168">
        <f>SUM(I217:I220)</f>
        <v>0</v>
      </c>
      <c r="J216" s="168"/>
      <c r="K216" s="168">
        <f>SUM(K217:K220)</f>
        <v>0</v>
      </c>
      <c r="L216" s="168"/>
      <c r="M216" s="168">
        <f>SUM(M217:M220)</f>
        <v>0</v>
      </c>
      <c r="N216" s="167"/>
      <c r="O216" s="167">
        <f>SUM(O217:O220)</f>
        <v>0</v>
      </c>
      <c r="P216" s="167"/>
      <c r="Q216" s="167">
        <f>SUM(Q217:Q220)</f>
        <v>0</v>
      </c>
      <c r="R216" s="168"/>
      <c r="S216" s="168"/>
      <c r="T216" s="168"/>
      <c r="U216" s="168"/>
      <c r="V216" s="168">
        <f>SUM(V217:V220)</f>
        <v>0</v>
      </c>
      <c r="W216" s="168"/>
      <c r="X216" s="168"/>
      <c r="Y216" s="168"/>
      <c r="AG216" t="s">
        <v>146</v>
      </c>
    </row>
    <row r="217" spans="1:60" ht="22.5" outlineLevel="1" x14ac:dyDescent="0.2">
      <c r="A217" s="176">
        <v>68</v>
      </c>
      <c r="B217" s="177" t="s">
        <v>396</v>
      </c>
      <c r="C217" s="191" t="s">
        <v>397</v>
      </c>
      <c r="D217" s="178" t="s">
        <v>158</v>
      </c>
      <c r="E217" s="179">
        <v>2</v>
      </c>
      <c r="F217" s="180"/>
      <c r="G217" s="181">
        <f>ROUND(E217*F217,2)</f>
        <v>0</v>
      </c>
      <c r="H217" s="159"/>
      <c r="I217" s="158">
        <f>ROUND(E217*H217,2)</f>
        <v>0</v>
      </c>
      <c r="J217" s="159"/>
      <c r="K217" s="158">
        <f>ROUND(E217*J217,2)</f>
        <v>0</v>
      </c>
      <c r="L217" s="158">
        <v>21</v>
      </c>
      <c r="M217" s="158">
        <f>G217*(1+L217/100)</f>
        <v>0</v>
      </c>
      <c r="N217" s="157">
        <v>0</v>
      </c>
      <c r="O217" s="157">
        <f>ROUND(E217*N217,2)</f>
        <v>0</v>
      </c>
      <c r="P217" s="157">
        <v>0</v>
      </c>
      <c r="Q217" s="157">
        <f>ROUND(E217*P217,2)</f>
        <v>0</v>
      </c>
      <c r="R217" s="158"/>
      <c r="S217" s="158" t="s">
        <v>234</v>
      </c>
      <c r="T217" s="158" t="s">
        <v>235</v>
      </c>
      <c r="U217" s="158">
        <v>0</v>
      </c>
      <c r="V217" s="158">
        <f>ROUND(E217*U217,2)</f>
        <v>0</v>
      </c>
      <c r="W217" s="158"/>
      <c r="X217" s="158" t="s">
        <v>151</v>
      </c>
      <c r="Y217" s="158" t="s">
        <v>152</v>
      </c>
      <c r="Z217" s="147"/>
      <c r="AA217" s="147"/>
      <c r="AB217" s="147"/>
      <c r="AC217" s="147"/>
      <c r="AD217" s="147"/>
      <c r="AE217" s="147"/>
      <c r="AF217" s="147"/>
      <c r="AG217" s="147" t="s">
        <v>153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">
      <c r="A218" s="154"/>
      <c r="B218" s="155"/>
      <c r="C218" s="192" t="s">
        <v>398</v>
      </c>
      <c r="D218" s="160"/>
      <c r="E218" s="161">
        <v>2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155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 x14ac:dyDescent="0.2">
      <c r="A219" s="176">
        <v>69</v>
      </c>
      <c r="B219" s="177" t="s">
        <v>399</v>
      </c>
      <c r="C219" s="191" t="s">
        <v>400</v>
      </c>
      <c r="D219" s="178" t="s">
        <v>158</v>
      </c>
      <c r="E219" s="179">
        <v>2</v>
      </c>
      <c r="F219" s="180"/>
      <c r="G219" s="181">
        <f>ROUND(E219*F219,2)</f>
        <v>0</v>
      </c>
      <c r="H219" s="159"/>
      <c r="I219" s="158">
        <f>ROUND(E219*H219,2)</f>
        <v>0</v>
      </c>
      <c r="J219" s="159"/>
      <c r="K219" s="158">
        <f>ROUND(E219*J219,2)</f>
        <v>0</v>
      </c>
      <c r="L219" s="158">
        <v>21</v>
      </c>
      <c r="M219" s="158">
        <f>G219*(1+L219/100)</f>
        <v>0</v>
      </c>
      <c r="N219" s="157">
        <v>0</v>
      </c>
      <c r="O219" s="157">
        <f>ROUND(E219*N219,2)</f>
        <v>0</v>
      </c>
      <c r="P219" s="157">
        <v>0</v>
      </c>
      <c r="Q219" s="157">
        <f>ROUND(E219*P219,2)</f>
        <v>0</v>
      </c>
      <c r="R219" s="158"/>
      <c r="S219" s="158" t="s">
        <v>234</v>
      </c>
      <c r="T219" s="158" t="s">
        <v>235</v>
      </c>
      <c r="U219" s="158">
        <v>0</v>
      </c>
      <c r="V219" s="158">
        <f>ROUND(E219*U219,2)</f>
        <v>0</v>
      </c>
      <c r="W219" s="158"/>
      <c r="X219" s="158" t="s">
        <v>151</v>
      </c>
      <c r="Y219" s="158" t="s">
        <v>152</v>
      </c>
      <c r="Z219" s="147"/>
      <c r="AA219" s="147"/>
      <c r="AB219" s="147"/>
      <c r="AC219" s="147"/>
      <c r="AD219" s="147"/>
      <c r="AE219" s="147"/>
      <c r="AF219" s="147"/>
      <c r="AG219" s="147" t="s">
        <v>153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2" x14ac:dyDescent="0.2">
      <c r="A220" s="154"/>
      <c r="B220" s="155"/>
      <c r="C220" s="192" t="s">
        <v>398</v>
      </c>
      <c r="D220" s="160"/>
      <c r="E220" s="161">
        <v>2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155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x14ac:dyDescent="0.2">
      <c r="A221" s="169" t="s">
        <v>145</v>
      </c>
      <c r="B221" s="170" t="s">
        <v>87</v>
      </c>
      <c r="C221" s="190" t="s">
        <v>88</v>
      </c>
      <c r="D221" s="171"/>
      <c r="E221" s="172"/>
      <c r="F221" s="173"/>
      <c r="G221" s="174">
        <f>SUMIF(AG222:AG222,"&lt;&gt;NOR",G222:G222)</f>
        <v>0</v>
      </c>
      <c r="H221" s="168"/>
      <c r="I221" s="168">
        <f>SUM(I222:I222)</f>
        <v>0</v>
      </c>
      <c r="J221" s="168"/>
      <c r="K221" s="168">
        <f>SUM(K222:K222)</f>
        <v>0</v>
      </c>
      <c r="L221" s="168"/>
      <c r="M221" s="168">
        <f>SUM(M222:M222)</f>
        <v>0</v>
      </c>
      <c r="N221" s="167"/>
      <c r="O221" s="167">
        <f>SUM(O222:O222)</f>
        <v>0</v>
      </c>
      <c r="P221" s="167"/>
      <c r="Q221" s="167">
        <f>SUM(Q222:Q222)</f>
        <v>0.02</v>
      </c>
      <c r="R221" s="168"/>
      <c r="S221" s="168"/>
      <c r="T221" s="168"/>
      <c r="U221" s="168"/>
      <c r="V221" s="168">
        <f>SUM(V222:V222)</f>
        <v>5.85</v>
      </c>
      <c r="W221" s="168"/>
      <c r="X221" s="168"/>
      <c r="Y221" s="168"/>
      <c r="AG221" t="s">
        <v>146</v>
      </c>
    </row>
    <row r="222" spans="1:60" outlineLevel="1" x14ac:dyDescent="0.2">
      <c r="A222" s="182">
        <v>70</v>
      </c>
      <c r="B222" s="183" t="s">
        <v>401</v>
      </c>
      <c r="C222" s="193" t="s">
        <v>402</v>
      </c>
      <c r="D222" s="184" t="s">
        <v>158</v>
      </c>
      <c r="E222" s="185">
        <v>12</v>
      </c>
      <c r="F222" s="186"/>
      <c r="G222" s="187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21</v>
      </c>
      <c r="M222" s="158">
        <f>G222*(1+L222/100)</f>
        <v>0</v>
      </c>
      <c r="N222" s="157">
        <v>0</v>
      </c>
      <c r="O222" s="157">
        <f>ROUND(E222*N222,2)</f>
        <v>0</v>
      </c>
      <c r="P222" s="157">
        <v>2E-3</v>
      </c>
      <c r="Q222" s="157">
        <f>ROUND(E222*P222,2)</f>
        <v>0.02</v>
      </c>
      <c r="R222" s="158"/>
      <c r="S222" s="158" t="s">
        <v>150</v>
      </c>
      <c r="T222" s="158" t="s">
        <v>150</v>
      </c>
      <c r="U222" s="158">
        <v>0.48749999999999999</v>
      </c>
      <c r="V222" s="158">
        <f>ROUND(E222*U222,2)</f>
        <v>5.85</v>
      </c>
      <c r="W222" s="158"/>
      <c r="X222" s="158" t="s">
        <v>151</v>
      </c>
      <c r="Y222" s="158" t="s">
        <v>152</v>
      </c>
      <c r="Z222" s="147"/>
      <c r="AA222" s="147"/>
      <c r="AB222" s="147"/>
      <c r="AC222" s="147"/>
      <c r="AD222" s="147"/>
      <c r="AE222" s="147"/>
      <c r="AF222" s="147"/>
      <c r="AG222" s="147" t="s">
        <v>153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x14ac:dyDescent="0.2">
      <c r="A223" s="169" t="s">
        <v>145</v>
      </c>
      <c r="B223" s="170" t="s">
        <v>89</v>
      </c>
      <c r="C223" s="190" t="s">
        <v>84</v>
      </c>
      <c r="D223" s="171"/>
      <c r="E223" s="172"/>
      <c r="F223" s="173"/>
      <c r="G223" s="174">
        <f>SUMIF(AG224:AG229,"&lt;&gt;NOR",G224:G229)</f>
        <v>0</v>
      </c>
      <c r="H223" s="168"/>
      <c r="I223" s="168">
        <f>SUM(I224:I229)</f>
        <v>0</v>
      </c>
      <c r="J223" s="168"/>
      <c r="K223" s="168">
        <f>SUM(K224:K229)</f>
        <v>0</v>
      </c>
      <c r="L223" s="168"/>
      <c r="M223" s="168">
        <f>SUM(M224:M229)</f>
        <v>0</v>
      </c>
      <c r="N223" s="167"/>
      <c r="O223" s="167">
        <f>SUM(O224:O229)</f>
        <v>0</v>
      </c>
      <c r="P223" s="167"/>
      <c r="Q223" s="167">
        <f>SUM(Q224:Q229)</f>
        <v>0</v>
      </c>
      <c r="R223" s="168"/>
      <c r="S223" s="168"/>
      <c r="T223" s="168"/>
      <c r="U223" s="168"/>
      <c r="V223" s="168">
        <f>SUM(V224:V229)</f>
        <v>0</v>
      </c>
      <c r="W223" s="168"/>
      <c r="X223" s="168"/>
      <c r="Y223" s="168"/>
      <c r="AG223" t="s">
        <v>146</v>
      </c>
    </row>
    <row r="224" spans="1:60" outlineLevel="1" x14ac:dyDescent="0.2">
      <c r="A224" s="182">
        <v>71</v>
      </c>
      <c r="B224" s="183" t="s">
        <v>403</v>
      </c>
      <c r="C224" s="193" t="s">
        <v>404</v>
      </c>
      <c r="D224" s="184" t="s">
        <v>362</v>
      </c>
      <c r="E224" s="185">
        <v>1</v>
      </c>
      <c r="F224" s="186"/>
      <c r="G224" s="187">
        <f t="shared" ref="G224:G229" si="0">ROUND(E224*F224,2)</f>
        <v>0</v>
      </c>
      <c r="H224" s="159"/>
      <c r="I224" s="158">
        <f t="shared" ref="I224:I229" si="1">ROUND(E224*H224,2)</f>
        <v>0</v>
      </c>
      <c r="J224" s="159"/>
      <c r="K224" s="158">
        <f t="shared" ref="K224:K229" si="2">ROUND(E224*J224,2)</f>
        <v>0</v>
      </c>
      <c r="L224" s="158">
        <v>21</v>
      </c>
      <c r="M224" s="158">
        <f t="shared" ref="M224:M229" si="3">G224*(1+L224/100)</f>
        <v>0</v>
      </c>
      <c r="N224" s="157">
        <v>0</v>
      </c>
      <c r="O224" s="157">
        <f t="shared" ref="O224:O229" si="4">ROUND(E224*N224,2)</f>
        <v>0</v>
      </c>
      <c r="P224" s="157">
        <v>0</v>
      </c>
      <c r="Q224" s="157">
        <f t="shared" ref="Q224:Q229" si="5">ROUND(E224*P224,2)</f>
        <v>0</v>
      </c>
      <c r="R224" s="158"/>
      <c r="S224" s="158" t="s">
        <v>234</v>
      </c>
      <c r="T224" s="158" t="s">
        <v>235</v>
      </c>
      <c r="U224" s="158">
        <v>0</v>
      </c>
      <c r="V224" s="158">
        <f t="shared" ref="V224:V229" si="6">ROUND(E224*U224,2)</f>
        <v>0</v>
      </c>
      <c r="W224" s="158"/>
      <c r="X224" s="158" t="s">
        <v>151</v>
      </c>
      <c r="Y224" s="158" t="s">
        <v>152</v>
      </c>
      <c r="Z224" s="147"/>
      <c r="AA224" s="147"/>
      <c r="AB224" s="147"/>
      <c r="AC224" s="147"/>
      <c r="AD224" s="147"/>
      <c r="AE224" s="147"/>
      <c r="AF224" s="147"/>
      <c r="AG224" s="147" t="s">
        <v>153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82">
        <v>72</v>
      </c>
      <c r="B225" s="183" t="s">
        <v>405</v>
      </c>
      <c r="C225" s="193" t="s">
        <v>406</v>
      </c>
      <c r="D225" s="184" t="s">
        <v>158</v>
      </c>
      <c r="E225" s="185">
        <v>3</v>
      </c>
      <c r="F225" s="186"/>
      <c r="G225" s="187">
        <f t="shared" si="0"/>
        <v>0</v>
      </c>
      <c r="H225" s="159"/>
      <c r="I225" s="158">
        <f t="shared" si="1"/>
        <v>0</v>
      </c>
      <c r="J225" s="159"/>
      <c r="K225" s="158">
        <f t="shared" si="2"/>
        <v>0</v>
      </c>
      <c r="L225" s="158">
        <v>21</v>
      </c>
      <c r="M225" s="158">
        <f t="shared" si="3"/>
        <v>0</v>
      </c>
      <c r="N225" s="157">
        <v>0</v>
      </c>
      <c r="O225" s="157">
        <f t="shared" si="4"/>
        <v>0</v>
      </c>
      <c r="P225" s="157">
        <v>0</v>
      </c>
      <c r="Q225" s="157">
        <f t="shared" si="5"/>
        <v>0</v>
      </c>
      <c r="R225" s="158"/>
      <c r="S225" s="158" t="s">
        <v>234</v>
      </c>
      <c r="T225" s="158" t="s">
        <v>235</v>
      </c>
      <c r="U225" s="158">
        <v>0</v>
      </c>
      <c r="V225" s="158">
        <f t="shared" si="6"/>
        <v>0</v>
      </c>
      <c r="W225" s="158"/>
      <c r="X225" s="158" t="s">
        <v>151</v>
      </c>
      <c r="Y225" s="158" t="s">
        <v>152</v>
      </c>
      <c r="Z225" s="147"/>
      <c r="AA225" s="147"/>
      <c r="AB225" s="147"/>
      <c r="AC225" s="147"/>
      <c r="AD225" s="147"/>
      <c r="AE225" s="147"/>
      <c r="AF225" s="147"/>
      <c r="AG225" s="147" t="s">
        <v>153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82">
        <v>73</v>
      </c>
      <c r="B226" s="183" t="s">
        <v>407</v>
      </c>
      <c r="C226" s="193" t="s">
        <v>408</v>
      </c>
      <c r="D226" s="184" t="s">
        <v>158</v>
      </c>
      <c r="E226" s="185">
        <v>3</v>
      </c>
      <c r="F226" s="186"/>
      <c r="G226" s="187">
        <f t="shared" si="0"/>
        <v>0</v>
      </c>
      <c r="H226" s="159"/>
      <c r="I226" s="158">
        <f t="shared" si="1"/>
        <v>0</v>
      </c>
      <c r="J226" s="159"/>
      <c r="K226" s="158">
        <f t="shared" si="2"/>
        <v>0</v>
      </c>
      <c r="L226" s="158">
        <v>21</v>
      </c>
      <c r="M226" s="158">
        <f t="shared" si="3"/>
        <v>0</v>
      </c>
      <c r="N226" s="157">
        <v>0</v>
      </c>
      <c r="O226" s="157">
        <f t="shared" si="4"/>
        <v>0</v>
      </c>
      <c r="P226" s="157">
        <v>0</v>
      </c>
      <c r="Q226" s="157">
        <f t="shared" si="5"/>
        <v>0</v>
      </c>
      <c r="R226" s="158"/>
      <c r="S226" s="158" t="s">
        <v>234</v>
      </c>
      <c r="T226" s="158" t="s">
        <v>235</v>
      </c>
      <c r="U226" s="158">
        <v>0</v>
      </c>
      <c r="V226" s="158">
        <f t="shared" si="6"/>
        <v>0</v>
      </c>
      <c r="W226" s="158"/>
      <c r="X226" s="158" t="s">
        <v>151</v>
      </c>
      <c r="Y226" s="158" t="s">
        <v>152</v>
      </c>
      <c r="Z226" s="147"/>
      <c r="AA226" s="147"/>
      <c r="AB226" s="147"/>
      <c r="AC226" s="147"/>
      <c r="AD226" s="147"/>
      <c r="AE226" s="147"/>
      <c r="AF226" s="147"/>
      <c r="AG226" s="147" t="s">
        <v>153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45" outlineLevel="1" x14ac:dyDescent="0.2">
      <c r="A227" s="182">
        <v>74</v>
      </c>
      <c r="B227" s="183" t="s">
        <v>409</v>
      </c>
      <c r="C227" s="193" t="s">
        <v>410</v>
      </c>
      <c r="D227" s="184" t="s">
        <v>158</v>
      </c>
      <c r="E227" s="185">
        <v>3</v>
      </c>
      <c r="F227" s="186"/>
      <c r="G227" s="187">
        <f t="shared" si="0"/>
        <v>0</v>
      </c>
      <c r="H227" s="159"/>
      <c r="I227" s="158">
        <f t="shared" si="1"/>
        <v>0</v>
      </c>
      <c r="J227" s="159"/>
      <c r="K227" s="158">
        <f t="shared" si="2"/>
        <v>0</v>
      </c>
      <c r="L227" s="158">
        <v>21</v>
      </c>
      <c r="M227" s="158">
        <f t="shared" si="3"/>
        <v>0</v>
      </c>
      <c r="N227" s="157">
        <v>0</v>
      </c>
      <c r="O227" s="157">
        <f t="shared" si="4"/>
        <v>0</v>
      </c>
      <c r="P227" s="157">
        <v>0</v>
      </c>
      <c r="Q227" s="157">
        <f t="shared" si="5"/>
        <v>0</v>
      </c>
      <c r="R227" s="158"/>
      <c r="S227" s="158" t="s">
        <v>234</v>
      </c>
      <c r="T227" s="158" t="s">
        <v>235</v>
      </c>
      <c r="U227" s="158">
        <v>0</v>
      </c>
      <c r="V227" s="158">
        <f t="shared" si="6"/>
        <v>0</v>
      </c>
      <c r="W227" s="158"/>
      <c r="X227" s="158" t="s">
        <v>151</v>
      </c>
      <c r="Y227" s="158" t="s">
        <v>152</v>
      </c>
      <c r="Z227" s="147"/>
      <c r="AA227" s="147"/>
      <c r="AB227" s="147"/>
      <c r="AC227" s="147"/>
      <c r="AD227" s="147"/>
      <c r="AE227" s="147"/>
      <c r="AF227" s="147"/>
      <c r="AG227" s="147" t="s">
        <v>153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ht="45" outlineLevel="1" x14ac:dyDescent="0.2">
      <c r="A228" s="182">
        <v>75</v>
      </c>
      <c r="B228" s="183" t="s">
        <v>411</v>
      </c>
      <c r="C228" s="193" t="s">
        <v>412</v>
      </c>
      <c r="D228" s="184" t="s">
        <v>362</v>
      </c>
      <c r="E228" s="185">
        <v>1</v>
      </c>
      <c r="F228" s="186"/>
      <c r="G228" s="187">
        <f t="shared" si="0"/>
        <v>0</v>
      </c>
      <c r="H228" s="159"/>
      <c r="I228" s="158">
        <f t="shared" si="1"/>
        <v>0</v>
      </c>
      <c r="J228" s="159"/>
      <c r="K228" s="158">
        <f t="shared" si="2"/>
        <v>0</v>
      </c>
      <c r="L228" s="158">
        <v>21</v>
      </c>
      <c r="M228" s="158">
        <f t="shared" si="3"/>
        <v>0</v>
      </c>
      <c r="N228" s="157">
        <v>0</v>
      </c>
      <c r="O228" s="157">
        <f t="shared" si="4"/>
        <v>0</v>
      </c>
      <c r="P228" s="157">
        <v>0</v>
      </c>
      <c r="Q228" s="157">
        <f t="shared" si="5"/>
        <v>0</v>
      </c>
      <c r="R228" s="158"/>
      <c r="S228" s="158" t="s">
        <v>234</v>
      </c>
      <c r="T228" s="158" t="s">
        <v>235</v>
      </c>
      <c r="U228" s="158">
        <v>0</v>
      </c>
      <c r="V228" s="158">
        <f t="shared" si="6"/>
        <v>0</v>
      </c>
      <c r="W228" s="158"/>
      <c r="X228" s="158" t="s">
        <v>151</v>
      </c>
      <c r="Y228" s="158" t="s">
        <v>152</v>
      </c>
      <c r="Z228" s="147"/>
      <c r="AA228" s="147"/>
      <c r="AB228" s="147"/>
      <c r="AC228" s="147"/>
      <c r="AD228" s="147"/>
      <c r="AE228" s="147"/>
      <c r="AF228" s="147"/>
      <c r="AG228" s="147" t="s">
        <v>153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82">
        <v>76</v>
      </c>
      <c r="B229" s="183" t="s">
        <v>413</v>
      </c>
      <c r="C229" s="193" t="s">
        <v>414</v>
      </c>
      <c r="D229" s="184" t="s">
        <v>362</v>
      </c>
      <c r="E229" s="185">
        <v>1</v>
      </c>
      <c r="F229" s="186"/>
      <c r="G229" s="187">
        <f t="shared" si="0"/>
        <v>0</v>
      </c>
      <c r="H229" s="159"/>
      <c r="I229" s="158">
        <f t="shared" si="1"/>
        <v>0</v>
      </c>
      <c r="J229" s="159"/>
      <c r="K229" s="158">
        <f t="shared" si="2"/>
        <v>0</v>
      </c>
      <c r="L229" s="158">
        <v>21</v>
      </c>
      <c r="M229" s="158">
        <f t="shared" si="3"/>
        <v>0</v>
      </c>
      <c r="N229" s="157">
        <v>0</v>
      </c>
      <c r="O229" s="157">
        <f t="shared" si="4"/>
        <v>0</v>
      </c>
      <c r="P229" s="157">
        <v>0</v>
      </c>
      <c r="Q229" s="157">
        <f t="shared" si="5"/>
        <v>0</v>
      </c>
      <c r="R229" s="158"/>
      <c r="S229" s="158" t="s">
        <v>234</v>
      </c>
      <c r="T229" s="158" t="s">
        <v>235</v>
      </c>
      <c r="U229" s="158">
        <v>0</v>
      </c>
      <c r="V229" s="158">
        <f t="shared" si="6"/>
        <v>0</v>
      </c>
      <c r="W229" s="158"/>
      <c r="X229" s="158" t="s">
        <v>151</v>
      </c>
      <c r="Y229" s="158" t="s">
        <v>152</v>
      </c>
      <c r="Z229" s="147"/>
      <c r="AA229" s="147"/>
      <c r="AB229" s="147"/>
      <c r="AC229" s="147"/>
      <c r="AD229" s="147"/>
      <c r="AE229" s="147"/>
      <c r="AF229" s="147"/>
      <c r="AG229" s="147" t="s">
        <v>153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x14ac:dyDescent="0.2">
      <c r="A230" s="169" t="s">
        <v>145</v>
      </c>
      <c r="B230" s="170" t="s">
        <v>90</v>
      </c>
      <c r="C230" s="190" t="s">
        <v>91</v>
      </c>
      <c r="D230" s="171"/>
      <c r="E230" s="172"/>
      <c r="F230" s="173"/>
      <c r="G230" s="174">
        <f>SUMIF(AG231:AG236,"&lt;&gt;NOR",G231:G236)</f>
        <v>0</v>
      </c>
      <c r="H230" s="168"/>
      <c r="I230" s="168">
        <f>SUM(I231:I236)</f>
        <v>0</v>
      </c>
      <c r="J230" s="168"/>
      <c r="K230" s="168">
        <f>SUM(K231:K236)</f>
        <v>0</v>
      </c>
      <c r="L230" s="168"/>
      <c r="M230" s="168">
        <f>SUM(M231:M236)</f>
        <v>0</v>
      </c>
      <c r="N230" s="167"/>
      <c r="O230" s="167">
        <f>SUM(O231:O236)</f>
        <v>0.02</v>
      </c>
      <c r="P230" s="167"/>
      <c r="Q230" s="167">
        <f>SUM(Q231:Q236)</f>
        <v>0.03</v>
      </c>
      <c r="R230" s="168"/>
      <c r="S230" s="168"/>
      <c r="T230" s="168"/>
      <c r="U230" s="168"/>
      <c r="V230" s="168">
        <f>SUM(V231:V236)</f>
        <v>7.0600000000000005</v>
      </c>
      <c r="W230" s="168"/>
      <c r="X230" s="168"/>
      <c r="Y230" s="168"/>
      <c r="AG230" t="s">
        <v>146</v>
      </c>
    </row>
    <row r="231" spans="1:60" ht="22.5" outlineLevel="1" x14ac:dyDescent="0.2">
      <c r="A231" s="182">
        <v>77</v>
      </c>
      <c r="B231" s="183" t="s">
        <v>415</v>
      </c>
      <c r="C231" s="193" t="s">
        <v>416</v>
      </c>
      <c r="D231" s="184" t="s">
        <v>176</v>
      </c>
      <c r="E231" s="185">
        <v>6</v>
      </c>
      <c r="F231" s="186"/>
      <c r="G231" s="187">
        <f t="shared" ref="G231:G236" si="7">ROUND(E231*F231,2)</f>
        <v>0</v>
      </c>
      <c r="H231" s="159"/>
      <c r="I231" s="158">
        <f t="shared" ref="I231:I236" si="8">ROUND(E231*H231,2)</f>
        <v>0</v>
      </c>
      <c r="J231" s="159"/>
      <c r="K231" s="158">
        <f t="shared" ref="K231:K236" si="9">ROUND(E231*J231,2)</f>
        <v>0</v>
      </c>
      <c r="L231" s="158">
        <v>21</v>
      </c>
      <c r="M231" s="158">
        <f t="shared" ref="M231:M236" si="10">G231*(1+L231/100)</f>
        <v>0</v>
      </c>
      <c r="N231" s="157">
        <v>5.0000000000000002E-5</v>
      </c>
      <c r="O231" s="157">
        <f t="shared" ref="O231:O236" si="11">ROUND(E231*N231,2)</f>
        <v>0</v>
      </c>
      <c r="P231" s="157">
        <v>5.3200000000000001E-3</v>
      </c>
      <c r="Q231" s="157">
        <f t="shared" ref="Q231:Q236" si="12">ROUND(E231*P231,2)</f>
        <v>0.03</v>
      </c>
      <c r="R231" s="158"/>
      <c r="S231" s="158" t="s">
        <v>150</v>
      </c>
      <c r="T231" s="158" t="s">
        <v>150</v>
      </c>
      <c r="U231" s="158">
        <v>0.10299999999999999</v>
      </c>
      <c r="V231" s="158">
        <f t="shared" ref="V231:V236" si="13">ROUND(E231*U231,2)</f>
        <v>0.62</v>
      </c>
      <c r="W231" s="158"/>
      <c r="X231" s="158" t="s">
        <v>151</v>
      </c>
      <c r="Y231" s="158" t="s">
        <v>152</v>
      </c>
      <c r="Z231" s="147"/>
      <c r="AA231" s="147"/>
      <c r="AB231" s="147"/>
      <c r="AC231" s="147"/>
      <c r="AD231" s="147"/>
      <c r="AE231" s="147"/>
      <c r="AF231" s="147"/>
      <c r="AG231" s="147" t="s">
        <v>153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82">
        <v>78</v>
      </c>
      <c r="B232" s="183" t="s">
        <v>417</v>
      </c>
      <c r="C232" s="193" t="s">
        <v>418</v>
      </c>
      <c r="D232" s="184" t="s">
        <v>158</v>
      </c>
      <c r="E232" s="185">
        <v>2</v>
      </c>
      <c r="F232" s="186"/>
      <c r="G232" s="187">
        <f t="shared" si="7"/>
        <v>0</v>
      </c>
      <c r="H232" s="159"/>
      <c r="I232" s="158">
        <f t="shared" si="8"/>
        <v>0</v>
      </c>
      <c r="J232" s="159"/>
      <c r="K232" s="158">
        <f t="shared" si="9"/>
        <v>0</v>
      </c>
      <c r="L232" s="158">
        <v>21</v>
      </c>
      <c r="M232" s="158">
        <f t="shared" si="10"/>
        <v>0</v>
      </c>
      <c r="N232" s="157">
        <v>2.4000000000000001E-4</v>
      </c>
      <c r="O232" s="157">
        <f t="shared" si="11"/>
        <v>0</v>
      </c>
      <c r="P232" s="157">
        <v>0</v>
      </c>
      <c r="Q232" s="157">
        <f t="shared" si="12"/>
        <v>0</v>
      </c>
      <c r="R232" s="158"/>
      <c r="S232" s="158" t="s">
        <v>234</v>
      </c>
      <c r="T232" s="158" t="s">
        <v>235</v>
      </c>
      <c r="U232" s="158">
        <v>0.12</v>
      </c>
      <c r="V232" s="158">
        <f t="shared" si="13"/>
        <v>0.24</v>
      </c>
      <c r="W232" s="158"/>
      <c r="X232" s="158" t="s">
        <v>151</v>
      </c>
      <c r="Y232" s="158" t="s">
        <v>152</v>
      </c>
      <c r="Z232" s="147"/>
      <c r="AA232" s="147"/>
      <c r="AB232" s="147"/>
      <c r="AC232" s="147"/>
      <c r="AD232" s="147"/>
      <c r="AE232" s="147"/>
      <c r="AF232" s="147"/>
      <c r="AG232" s="147" t="s">
        <v>153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82">
        <v>79</v>
      </c>
      <c r="B233" s="183" t="s">
        <v>419</v>
      </c>
      <c r="C233" s="193" t="s">
        <v>420</v>
      </c>
      <c r="D233" s="184" t="s">
        <v>176</v>
      </c>
      <c r="E233" s="185">
        <v>10</v>
      </c>
      <c r="F233" s="186"/>
      <c r="G233" s="187">
        <f t="shared" si="7"/>
        <v>0</v>
      </c>
      <c r="H233" s="159"/>
      <c r="I233" s="158">
        <f t="shared" si="8"/>
        <v>0</v>
      </c>
      <c r="J233" s="159"/>
      <c r="K233" s="158">
        <f t="shared" si="9"/>
        <v>0</v>
      </c>
      <c r="L233" s="158">
        <v>21</v>
      </c>
      <c r="M233" s="158">
        <f t="shared" si="10"/>
        <v>0</v>
      </c>
      <c r="N233" s="157">
        <v>8.8999999999999995E-4</v>
      </c>
      <c r="O233" s="157">
        <f t="shared" si="11"/>
        <v>0.01</v>
      </c>
      <c r="P233" s="157">
        <v>0</v>
      </c>
      <c r="Q233" s="157">
        <f t="shared" si="12"/>
        <v>0</v>
      </c>
      <c r="R233" s="158"/>
      <c r="S233" s="158" t="s">
        <v>234</v>
      </c>
      <c r="T233" s="158" t="s">
        <v>235</v>
      </c>
      <c r="U233" s="158">
        <v>0.31</v>
      </c>
      <c r="V233" s="158">
        <f t="shared" si="13"/>
        <v>3.1</v>
      </c>
      <c r="W233" s="158"/>
      <c r="X233" s="158" t="s">
        <v>151</v>
      </c>
      <c r="Y233" s="158" t="s">
        <v>152</v>
      </c>
      <c r="Z233" s="147"/>
      <c r="AA233" s="147"/>
      <c r="AB233" s="147"/>
      <c r="AC233" s="147"/>
      <c r="AD233" s="147"/>
      <c r="AE233" s="147"/>
      <c r="AF233" s="147"/>
      <c r="AG233" s="147" t="s">
        <v>153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22.5" outlineLevel="1" x14ac:dyDescent="0.2">
      <c r="A234" s="182">
        <v>80</v>
      </c>
      <c r="B234" s="183" t="s">
        <v>421</v>
      </c>
      <c r="C234" s="193" t="s">
        <v>422</v>
      </c>
      <c r="D234" s="184" t="s">
        <v>176</v>
      </c>
      <c r="E234" s="185">
        <v>10</v>
      </c>
      <c r="F234" s="186"/>
      <c r="G234" s="187">
        <f t="shared" si="7"/>
        <v>0</v>
      </c>
      <c r="H234" s="159"/>
      <c r="I234" s="158">
        <f t="shared" si="8"/>
        <v>0</v>
      </c>
      <c r="J234" s="159"/>
      <c r="K234" s="158">
        <f t="shared" si="9"/>
        <v>0</v>
      </c>
      <c r="L234" s="158">
        <v>21</v>
      </c>
      <c r="M234" s="158">
        <f t="shared" si="10"/>
        <v>0</v>
      </c>
      <c r="N234" s="157">
        <v>8.8999999999999995E-4</v>
      </c>
      <c r="O234" s="157">
        <f t="shared" si="11"/>
        <v>0.01</v>
      </c>
      <c r="P234" s="157">
        <v>0</v>
      </c>
      <c r="Q234" s="157">
        <f t="shared" si="12"/>
        <v>0</v>
      </c>
      <c r="R234" s="158"/>
      <c r="S234" s="158" t="s">
        <v>234</v>
      </c>
      <c r="T234" s="158" t="s">
        <v>235</v>
      </c>
      <c r="U234" s="158">
        <v>0.31</v>
      </c>
      <c r="V234" s="158">
        <f t="shared" si="13"/>
        <v>3.1</v>
      </c>
      <c r="W234" s="158"/>
      <c r="X234" s="158" t="s">
        <v>151</v>
      </c>
      <c r="Y234" s="158" t="s">
        <v>152</v>
      </c>
      <c r="Z234" s="147"/>
      <c r="AA234" s="147"/>
      <c r="AB234" s="147"/>
      <c r="AC234" s="147"/>
      <c r="AD234" s="147"/>
      <c r="AE234" s="147"/>
      <c r="AF234" s="147"/>
      <c r="AG234" s="147" t="s">
        <v>153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76">
        <v>81</v>
      </c>
      <c r="B235" s="177" t="s">
        <v>423</v>
      </c>
      <c r="C235" s="191" t="s">
        <v>424</v>
      </c>
      <c r="D235" s="178" t="s">
        <v>425</v>
      </c>
      <c r="E235" s="179">
        <v>20</v>
      </c>
      <c r="F235" s="180"/>
      <c r="G235" s="181">
        <f t="shared" si="7"/>
        <v>0</v>
      </c>
      <c r="H235" s="159"/>
      <c r="I235" s="158">
        <f t="shared" si="8"/>
        <v>0</v>
      </c>
      <c r="J235" s="159"/>
      <c r="K235" s="158">
        <f t="shared" si="9"/>
        <v>0</v>
      </c>
      <c r="L235" s="158">
        <v>21</v>
      </c>
      <c r="M235" s="158">
        <f t="shared" si="10"/>
        <v>0</v>
      </c>
      <c r="N235" s="157">
        <v>0</v>
      </c>
      <c r="O235" s="157">
        <f t="shared" si="11"/>
        <v>0</v>
      </c>
      <c r="P235" s="157">
        <v>0</v>
      </c>
      <c r="Q235" s="157">
        <f t="shared" si="12"/>
        <v>0</v>
      </c>
      <c r="R235" s="158"/>
      <c r="S235" s="158" t="s">
        <v>234</v>
      </c>
      <c r="T235" s="158" t="s">
        <v>235</v>
      </c>
      <c r="U235" s="158">
        <v>0</v>
      </c>
      <c r="V235" s="158">
        <f t="shared" si="13"/>
        <v>0</v>
      </c>
      <c r="W235" s="158"/>
      <c r="X235" s="158" t="s">
        <v>151</v>
      </c>
      <c r="Y235" s="158" t="s">
        <v>152</v>
      </c>
      <c r="Z235" s="147"/>
      <c r="AA235" s="147"/>
      <c r="AB235" s="147"/>
      <c r="AC235" s="147"/>
      <c r="AD235" s="147"/>
      <c r="AE235" s="147"/>
      <c r="AF235" s="147"/>
      <c r="AG235" s="147" t="s">
        <v>153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>
        <v>82</v>
      </c>
      <c r="B236" s="155" t="s">
        <v>426</v>
      </c>
      <c r="C236" s="195" t="s">
        <v>427</v>
      </c>
      <c r="D236" s="156" t="s">
        <v>0</v>
      </c>
      <c r="E236" s="189"/>
      <c r="F236" s="159"/>
      <c r="G236" s="158">
        <f t="shared" si="7"/>
        <v>0</v>
      </c>
      <c r="H236" s="159"/>
      <c r="I236" s="158">
        <f t="shared" si="8"/>
        <v>0</v>
      </c>
      <c r="J236" s="159"/>
      <c r="K236" s="158">
        <f t="shared" si="9"/>
        <v>0</v>
      </c>
      <c r="L236" s="158">
        <v>21</v>
      </c>
      <c r="M236" s="158">
        <f t="shared" si="10"/>
        <v>0</v>
      </c>
      <c r="N236" s="157">
        <v>0</v>
      </c>
      <c r="O236" s="157">
        <f t="shared" si="11"/>
        <v>0</v>
      </c>
      <c r="P236" s="157">
        <v>0</v>
      </c>
      <c r="Q236" s="157">
        <f t="shared" si="12"/>
        <v>0</v>
      </c>
      <c r="R236" s="158"/>
      <c r="S236" s="158" t="s">
        <v>150</v>
      </c>
      <c r="T236" s="158" t="s">
        <v>150</v>
      </c>
      <c r="U236" s="158">
        <v>0</v>
      </c>
      <c r="V236" s="158">
        <f t="shared" si="13"/>
        <v>0</v>
      </c>
      <c r="W236" s="158"/>
      <c r="X236" s="158" t="s">
        <v>369</v>
      </c>
      <c r="Y236" s="158" t="s">
        <v>152</v>
      </c>
      <c r="Z236" s="147"/>
      <c r="AA236" s="147"/>
      <c r="AB236" s="147"/>
      <c r="AC236" s="147"/>
      <c r="AD236" s="147"/>
      <c r="AE236" s="147"/>
      <c r="AF236" s="147"/>
      <c r="AG236" s="147" t="s">
        <v>370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x14ac:dyDescent="0.2">
      <c r="A237" s="169" t="s">
        <v>145</v>
      </c>
      <c r="B237" s="170" t="s">
        <v>92</v>
      </c>
      <c r="C237" s="190" t="s">
        <v>93</v>
      </c>
      <c r="D237" s="171"/>
      <c r="E237" s="172"/>
      <c r="F237" s="173"/>
      <c r="G237" s="174">
        <f>SUMIF(AG238:AG243,"&lt;&gt;NOR",G238:G243)</f>
        <v>0</v>
      </c>
      <c r="H237" s="168"/>
      <c r="I237" s="168">
        <f>SUM(I238:I243)</f>
        <v>0</v>
      </c>
      <c r="J237" s="168"/>
      <c r="K237" s="168">
        <f>SUM(K238:K243)</f>
        <v>0</v>
      </c>
      <c r="L237" s="168"/>
      <c r="M237" s="168">
        <f>SUM(M238:M243)</f>
        <v>0</v>
      </c>
      <c r="N237" s="167"/>
      <c r="O237" s="167">
        <f>SUM(O238:O243)</f>
        <v>0</v>
      </c>
      <c r="P237" s="167"/>
      <c r="Q237" s="167">
        <f>SUM(Q238:Q243)</f>
        <v>0</v>
      </c>
      <c r="R237" s="168"/>
      <c r="S237" s="168"/>
      <c r="T237" s="168"/>
      <c r="U237" s="168"/>
      <c r="V237" s="168">
        <f>SUM(V238:V243)</f>
        <v>2.23</v>
      </c>
      <c r="W237" s="168"/>
      <c r="X237" s="168"/>
      <c r="Y237" s="168"/>
      <c r="AG237" t="s">
        <v>146</v>
      </c>
    </row>
    <row r="238" spans="1:60" outlineLevel="1" x14ac:dyDescent="0.2">
      <c r="A238" s="182">
        <v>83</v>
      </c>
      <c r="B238" s="183" t="s">
        <v>428</v>
      </c>
      <c r="C238" s="193" t="s">
        <v>429</v>
      </c>
      <c r="D238" s="184" t="s">
        <v>158</v>
      </c>
      <c r="E238" s="185">
        <v>5</v>
      </c>
      <c r="F238" s="186"/>
      <c r="G238" s="187">
        <f t="shared" ref="G238:G243" si="14">ROUND(E238*F238,2)</f>
        <v>0</v>
      </c>
      <c r="H238" s="159"/>
      <c r="I238" s="158">
        <f t="shared" ref="I238:I243" si="15">ROUND(E238*H238,2)</f>
        <v>0</v>
      </c>
      <c r="J238" s="159"/>
      <c r="K238" s="158">
        <f t="shared" ref="K238:K243" si="16">ROUND(E238*J238,2)</f>
        <v>0</v>
      </c>
      <c r="L238" s="158">
        <v>21</v>
      </c>
      <c r="M238" s="158">
        <f t="shared" ref="M238:M243" si="17">G238*(1+L238/100)</f>
        <v>0</v>
      </c>
      <c r="N238" s="157">
        <v>0</v>
      </c>
      <c r="O238" s="157">
        <f t="shared" ref="O238:O243" si="18">ROUND(E238*N238,2)</f>
        <v>0</v>
      </c>
      <c r="P238" s="157">
        <v>0</v>
      </c>
      <c r="Q238" s="157">
        <f t="shared" ref="Q238:Q243" si="19">ROUND(E238*P238,2)</f>
        <v>0</v>
      </c>
      <c r="R238" s="158"/>
      <c r="S238" s="158" t="s">
        <v>150</v>
      </c>
      <c r="T238" s="158" t="s">
        <v>150</v>
      </c>
      <c r="U238" s="158">
        <v>0.16500000000000001</v>
      </c>
      <c r="V238" s="158">
        <f t="shared" ref="V238:V243" si="20">ROUND(E238*U238,2)</f>
        <v>0.83</v>
      </c>
      <c r="W238" s="158"/>
      <c r="X238" s="158" t="s">
        <v>151</v>
      </c>
      <c r="Y238" s="158" t="s">
        <v>152</v>
      </c>
      <c r="Z238" s="147"/>
      <c r="AA238" s="147"/>
      <c r="AB238" s="147"/>
      <c r="AC238" s="147"/>
      <c r="AD238" s="147"/>
      <c r="AE238" s="147"/>
      <c r="AF238" s="147"/>
      <c r="AG238" s="147" t="s">
        <v>153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82">
        <v>84</v>
      </c>
      <c r="B239" s="183" t="s">
        <v>430</v>
      </c>
      <c r="C239" s="193" t="s">
        <v>431</v>
      </c>
      <c r="D239" s="184" t="s">
        <v>158</v>
      </c>
      <c r="E239" s="185">
        <v>4</v>
      </c>
      <c r="F239" s="186"/>
      <c r="G239" s="187">
        <f t="shared" si="14"/>
        <v>0</v>
      </c>
      <c r="H239" s="159"/>
      <c r="I239" s="158">
        <f t="shared" si="15"/>
        <v>0</v>
      </c>
      <c r="J239" s="159"/>
      <c r="K239" s="158">
        <f t="shared" si="16"/>
        <v>0</v>
      </c>
      <c r="L239" s="158">
        <v>21</v>
      </c>
      <c r="M239" s="158">
        <f t="shared" si="17"/>
        <v>0</v>
      </c>
      <c r="N239" s="157">
        <v>0</v>
      </c>
      <c r="O239" s="157">
        <f t="shared" si="18"/>
        <v>0</v>
      </c>
      <c r="P239" s="157">
        <v>0</v>
      </c>
      <c r="Q239" s="157">
        <f t="shared" si="19"/>
        <v>0</v>
      </c>
      <c r="R239" s="158"/>
      <c r="S239" s="158" t="s">
        <v>150</v>
      </c>
      <c r="T239" s="158" t="s">
        <v>150</v>
      </c>
      <c r="U239" s="158">
        <v>0.35</v>
      </c>
      <c r="V239" s="158">
        <f t="shared" si="20"/>
        <v>1.4</v>
      </c>
      <c r="W239" s="158"/>
      <c r="X239" s="158" t="s">
        <v>151</v>
      </c>
      <c r="Y239" s="158" t="s">
        <v>152</v>
      </c>
      <c r="Z239" s="147"/>
      <c r="AA239" s="147"/>
      <c r="AB239" s="147"/>
      <c r="AC239" s="147"/>
      <c r="AD239" s="147"/>
      <c r="AE239" s="147"/>
      <c r="AF239" s="147"/>
      <c r="AG239" s="147" t="s">
        <v>153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82">
        <v>85</v>
      </c>
      <c r="B240" s="183" t="s">
        <v>432</v>
      </c>
      <c r="C240" s="193" t="s">
        <v>433</v>
      </c>
      <c r="D240" s="184" t="s">
        <v>158</v>
      </c>
      <c r="E240" s="185">
        <v>4</v>
      </c>
      <c r="F240" s="186"/>
      <c r="G240" s="187">
        <f t="shared" si="14"/>
        <v>0</v>
      </c>
      <c r="H240" s="159"/>
      <c r="I240" s="158">
        <f t="shared" si="15"/>
        <v>0</v>
      </c>
      <c r="J240" s="159"/>
      <c r="K240" s="158">
        <f t="shared" si="16"/>
        <v>0</v>
      </c>
      <c r="L240" s="158">
        <v>21</v>
      </c>
      <c r="M240" s="158">
        <f t="shared" si="17"/>
        <v>0</v>
      </c>
      <c r="N240" s="157">
        <v>0</v>
      </c>
      <c r="O240" s="157">
        <f t="shared" si="18"/>
        <v>0</v>
      </c>
      <c r="P240" s="157">
        <v>0</v>
      </c>
      <c r="Q240" s="157">
        <f t="shared" si="19"/>
        <v>0</v>
      </c>
      <c r="R240" s="158"/>
      <c r="S240" s="158" t="s">
        <v>234</v>
      </c>
      <c r="T240" s="158" t="s">
        <v>235</v>
      </c>
      <c r="U240" s="158">
        <v>0</v>
      </c>
      <c r="V240" s="158">
        <f t="shared" si="20"/>
        <v>0</v>
      </c>
      <c r="W240" s="158"/>
      <c r="X240" s="158" t="s">
        <v>151</v>
      </c>
      <c r="Y240" s="158" t="s">
        <v>152</v>
      </c>
      <c r="Z240" s="147"/>
      <c r="AA240" s="147"/>
      <c r="AB240" s="147"/>
      <c r="AC240" s="147"/>
      <c r="AD240" s="147"/>
      <c r="AE240" s="147"/>
      <c r="AF240" s="147"/>
      <c r="AG240" s="147" t="s">
        <v>153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82">
        <v>86</v>
      </c>
      <c r="B241" s="183" t="s">
        <v>434</v>
      </c>
      <c r="C241" s="193" t="s">
        <v>435</v>
      </c>
      <c r="D241" s="184" t="s">
        <v>158</v>
      </c>
      <c r="E241" s="185">
        <v>1</v>
      </c>
      <c r="F241" s="186"/>
      <c r="G241" s="187">
        <f t="shared" si="14"/>
        <v>0</v>
      </c>
      <c r="H241" s="159"/>
      <c r="I241" s="158">
        <f t="shared" si="15"/>
        <v>0</v>
      </c>
      <c r="J241" s="159"/>
      <c r="K241" s="158">
        <f t="shared" si="16"/>
        <v>0</v>
      </c>
      <c r="L241" s="158">
        <v>21</v>
      </c>
      <c r="M241" s="158">
        <f t="shared" si="17"/>
        <v>0</v>
      </c>
      <c r="N241" s="157">
        <v>0</v>
      </c>
      <c r="O241" s="157">
        <f t="shared" si="18"/>
        <v>0</v>
      </c>
      <c r="P241" s="157">
        <v>0</v>
      </c>
      <c r="Q241" s="157">
        <f t="shared" si="19"/>
        <v>0</v>
      </c>
      <c r="R241" s="158"/>
      <c r="S241" s="158" t="s">
        <v>234</v>
      </c>
      <c r="T241" s="158" t="s">
        <v>235</v>
      </c>
      <c r="U241" s="158">
        <v>0</v>
      </c>
      <c r="V241" s="158">
        <f t="shared" si="20"/>
        <v>0</v>
      </c>
      <c r="W241" s="158"/>
      <c r="X241" s="158" t="s">
        <v>151</v>
      </c>
      <c r="Y241" s="158" t="s">
        <v>152</v>
      </c>
      <c r="Z241" s="147"/>
      <c r="AA241" s="147"/>
      <c r="AB241" s="147"/>
      <c r="AC241" s="147"/>
      <c r="AD241" s="147"/>
      <c r="AE241" s="147"/>
      <c r="AF241" s="147"/>
      <c r="AG241" s="147" t="s">
        <v>153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76">
        <v>87</v>
      </c>
      <c r="B242" s="177" t="s">
        <v>436</v>
      </c>
      <c r="C242" s="191" t="s">
        <v>437</v>
      </c>
      <c r="D242" s="178" t="s">
        <v>158</v>
      </c>
      <c r="E242" s="179">
        <v>4</v>
      </c>
      <c r="F242" s="180"/>
      <c r="G242" s="181">
        <f t="shared" si="14"/>
        <v>0</v>
      </c>
      <c r="H242" s="159"/>
      <c r="I242" s="158">
        <f t="shared" si="15"/>
        <v>0</v>
      </c>
      <c r="J242" s="159"/>
      <c r="K242" s="158">
        <f t="shared" si="16"/>
        <v>0</v>
      </c>
      <c r="L242" s="158">
        <v>21</v>
      </c>
      <c r="M242" s="158">
        <f t="shared" si="17"/>
        <v>0</v>
      </c>
      <c r="N242" s="157">
        <v>0</v>
      </c>
      <c r="O242" s="157">
        <f t="shared" si="18"/>
        <v>0</v>
      </c>
      <c r="P242" s="157">
        <v>0</v>
      </c>
      <c r="Q242" s="157">
        <f t="shared" si="19"/>
        <v>0</v>
      </c>
      <c r="R242" s="158"/>
      <c r="S242" s="158" t="s">
        <v>234</v>
      </c>
      <c r="T242" s="158" t="s">
        <v>235</v>
      </c>
      <c r="U242" s="158">
        <v>0</v>
      </c>
      <c r="V242" s="158">
        <f t="shared" si="20"/>
        <v>0</v>
      </c>
      <c r="W242" s="158"/>
      <c r="X242" s="158" t="s">
        <v>151</v>
      </c>
      <c r="Y242" s="158" t="s">
        <v>152</v>
      </c>
      <c r="Z242" s="147"/>
      <c r="AA242" s="147"/>
      <c r="AB242" s="147"/>
      <c r="AC242" s="147"/>
      <c r="AD242" s="147"/>
      <c r="AE242" s="147"/>
      <c r="AF242" s="147"/>
      <c r="AG242" s="147" t="s">
        <v>153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>
        <v>88</v>
      </c>
      <c r="B243" s="155" t="s">
        <v>438</v>
      </c>
      <c r="C243" s="195" t="s">
        <v>439</v>
      </c>
      <c r="D243" s="156" t="s">
        <v>0</v>
      </c>
      <c r="E243" s="189"/>
      <c r="F243" s="159"/>
      <c r="G243" s="158">
        <f t="shared" si="14"/>
        <v>0</v>
      </c>
      <c r="H243" s="159"/>
      <c r="I243" s="158">
        <f t="shared" si="15"/>
        <v>0</v>
      </c>
      <c r="J243" s="159"/>
      <c r="K243" s="158">
        <f t="shared" si="16"/>
        <v>0</v>
      </c>
      <c r="L243" s="158">
        <v>21</v>
      </c>
      <c r="M243" s="158">
        <f t="shared" si="17"/>
        <v>0</v>
      </c>
      <c r="N243" s="157">
        <v>0</v>
      </c>
      <c r="O243" s="157">
        <f t="shared" si="18"/>
        <v>0</v>
      </c>
      <c r="P243" s="157">
        <v>0</v>
      </c>
      <c r="Q243" s="157">
        <f t="shared" si="19"/>
        <v>0</v>
      </c>
      <c r="R243" s="158"/>
      <c r="S243" s="158" t="s">
        <v>150</v>
      </c>
      <c r="T243" s="158" t="s">
        <v>150</v>
      </c>
      <c r="U243" s="158">
        <v>0</v>
      </c>
      <c r="V243" s="158">
        <f t="shared" si="20"/>
        <v>0</v>
      </c>
      <c r="W243" s="158"/>
      <c r="X243" s="158" t="s">
        <v>369</v>
      </c>
      <c r="Y243" s="158" t="s">
        <v>152</v>
      </c>
      <c r="Z243" s="147"/>
      <c r="AA243" s="147"/>
      <c r="AB243" s="147"/>
      <c r="AC243" s="147"/>
      <c r="AD243" s="147"/>
      <c r="AE243" s="147"/>
      <c r="AF243" s="147"/>
      <c r="AG243" s="147" t="s">
        <v>370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x14ac:dyDescent="0.2">
      <c r="A244" s="169" t="s">
        <v>145</v>
      </c>
      <c r="B244" s="170" t="s">
        <v>94</v>
      </c>
      <c r="C244" s="190" t="s">
        <v>95</v>
      </c>
      <c r="D244" s="171"/>
      <c r="E244" s="172"/>
      <c r="F244" s="173"/>
      <c r="G244" s="174">
        <f>SUMIF(AG245:AG247,"&lt;&gt;NOR",G245:G247)</f>
        <v>0</v>
      </c>
      <c r="H244" s="168"/>
      <c r="I244" s="168">
        <f>SUM(I245:I247)</f>
        <v>0</v>
      </c>
      <c r="J244" s="168"/>
      <c r="K244" s="168">
        <f>SUM(K245:K247)</f>
        <v>0</v>
      </c>
      <c r="L244" s="168"/>
      <c r="M244" s="168">
        <f>SUM(M245:M247)</f>
        <v>0</v>
      </c>
      <c r="N244" s="167"/>
      <c r="O244" s="167">
        <f>SUM(O245:O247)</f>
        <v>0.16</v>
      </c>
      <c r="P244" s="167"/>
      <c r="Q244" s="167">
        <f>SUM(Q245:Q247)</f>
        <v>0</v>
      </c>
      <c r="R244" s="168"/>
      <c r="S244" s="168"/>
      <c r="T244" s="168"/>
      <c r="U244" s="168"/>
      <c r="V244" s="168">
        <f>SUM(V245:V247)</f>
        <v>2.91</v>
      </c>
      <c r="W244" s="168"/>
      <c r="X244" s="168"/>
      <c r="Y244" s="168"/>
      <c r="AG244" t="s">
        <v>146</v>
      </c>
    </row>
    <row r="245" spans="1:60" outlineLevel="1" x14ac:dyDescent="0.2">
      <c r="A245" s="176">
        <v>89</v>
      </c>
      <c r="B245" s="177" t="s">
        <v>440</v>
      </c>
      <c r="C245" s="191" t="s">
        <v>441</v>
      </c>
      <c r="D245" s="178" t="s">
        <v>167</v>
      </c>
      <c r="E245" s="179">
        <v>1.44</v>
      </c>
      <c r="F245" s="180"/>
      <c r="G245" s="181">
        <f>ROUND(E245*F245,2)</f>
        <v>0</v>
      </c>
      <c r="H245" s="159"/>
      <c r="I245" s="158">
        <f>ROUND(E245*H245,2)</f>
        <v>0</v>
      </c>
      <c r="J245" s="159"/>
      <c r="K245" s="158">
        <f>ROUND(E245*J245,2)</f>
        <v>0</v>
      </c>
      <c r="L245" s="158">
        <v>21</v>
      </c>
      <c r="M245" s="158">
        <f>G245*(1+L245/100)</f>
        <v>0</v>
      </c>
      <c r="N245" s="157">
        <v>0.11</v>
      </c>
      <c r="O245" s="157">
        <f>ROUND(E245*N245,2)</f>
        <v>0.16</v>
      </c>
      <c r="P245" s="157">
        <v>0</v>
      </c>
      <c r="Q245" s="157">
        <f>ROUND(E245*P245,2)</f>
        <v>0</v>
      </c>
      <c r="R245" s="158"/>
      <c r="S245" s="158" t="s">
        <v>150</v>
      </c>
      <c r="T245" s="158" t="s">
        <v>150</v>
      </c>
      <c r="U245" s="158">
        <v>1.8180000000000001</v>
      </c>
      <c r="V245" s="158">
        <f>ROUND(E245*U245,2)</f>
        <v>2.62</v>
      </c>
      <c r="W245" s="158"/>
      <c r="X245" s="158" t="s">
        <v>151</v>
      </c>
      <c r="Y245" s="158" t="s">
        <v>152</v>
      </c>
      <c r="Z245" s="147"/>
      <c r="AA245" s="147"/>
      <c r="AB245" s="147"/>
      <c r="AC245" s="147"/>
      <c r="AD245" s="147"/>
      <c r="AE245" s="147"/>
      <c r="AF245" s="147"/>
      <c r="AG245" s="147" t="s">
        <v>153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92" t="s">
        <v>442</v>
      </c>
      <c r="D246" s="160"/>
      <c r="E246" s="161">
        <v>1.44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155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82">
        <v>90</v>
      </c>
      <c r="B247" s="183" t="s">
        <v>443</v>
      </c>
      <c r="C247" s="193" t="s">
        <v>444</v>
      </c>
      <c r="D247" s="184" t="s">
        <v>182</v>
      </c>
      <c r="E247" s="185">
        <v>0.15840000000000001</v>
      </c>
      <c r="F247" s="186"/>
      <c r="G247" s="187">
        <f>ROUND(E247*F247,2)</f>
        <v>0</v>
      </c>
      <c r="H247" s="159"/>
      <c r="I247" s="158">
        <f>ROUND(E247*H247,2)</f>
        <v>0</v>
      </c>
      <c r="J247" s="159"/>
      <c r="K247" s="158">
        <f>ROUND(E247*J247,2)</f>
        <v>0</v>
      </c>
      <c r="L247" s="158">
        <v>21</v>
      </c>
      <c r="M247" s="158">
        <f>G247*(1+L247/100)</f>
        <v>0</v>
      </c>
      <c r="N247" s="157">
        <v>0</v>
      </c>
      <c r="O247" s="157">
        <f>ROUND(E247*N247,2)</f>
        <v>0</v>
      </c>
      <c r="P247" s="157">
        <v>0</v>
      </c>
      <c r="Q247" s="157">
        <f>ROUND(E247*P247,2)</f>
        <v>0</v>
      </c>
      <c r="R247" s="158"/>
      <c r="S247" s="158" t="s">
        <v>150</v>
      </c>
      <c r="T247" s="158" t="s">
        <v>150</v>
      </c>
      <c r="U247" s="158">
        <v>1.851</v>
      </c>
      <c r="V247" s="158">
        <f>ROUND(E247*U247,2)</f>
        <v>0.28999999999999998</v>
      </c>
      <c r="W247" s="158"/>
      <c r="X247" s="158" t="s">
        <v>369</v>
      </c>
      <c r="Y247" s="158" t="s">
        <v>152</v>
      </c>
      <c r="Z247" s="147"/>
      <c r="AA247" s="147"/>
      <c r="AB247" s="147"/>
      <c r="AC247" s="147"/>
      <c r="AD247" s="147"/>
      <c r="AE247" s="147"/>
      <c r="AF247" s="147"/>
      <c r="AG247" s="147" t="s">
        <v>370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x14ac:dyDescent="0.2">
      <c r="A248" s="169" t="s">
        <v>145</v>
      </c>
      <c r="B248" s="170" t="s">
        <v>96</v>
      </c>
      <c r="C248" s="190" t="s">
        <v>97</v>
      </c>
      <c r="D248" s="171"/>
      <c r="E248" s="172"/>
      <c r="F248" s="173"/>
      <c r="G248" s="174">
        <f>SUMIF(AG249:AG262,"&lt;&gt;NOR",G249:G262)</f>
        <v>0</v>
      </c>
      <c r="H248" s="168"/>
      <c r="I248" s="168">
        <f>SUM(I249:I262)</f>
        <v>0</v>
      </c>
      <c r="J248" s="168"/>
      <c r="K248" s="168">
        <f>SUM(K249:K262)</f>
        <v>0</v>
      </c>
      <c r="L248" s="168"/>
      <c r="M248" s="168">
        <f>SUM(M249:M262)</f>
        <v>0</v>
      </c>
      <c r="N248" s="167"/>
      <c r="O248" s="167">
        <f>SUM(O249:O262)</f>
        <v>0.44000000000000006</v>
      </c>
      <c r="P248" s="167"/>
      <c r="Q248" s="167">
        <f>SUM(Q249:Q262)</f>
        <v>0</v>
      </c>
      <c r="R248" s="168"/>
      <c r="S248" s="168"/>
      <c r="T248" s="168"/>
      <c r="U248" s="168"/>
      <c r="V248" s="168">
        <f>SUM(V249:V262)</f>
        <v>23.03</v>
      </c>
      <c r="W248" s="168"/>
      <c r="X248" s="168"/>
      <c r="Y248" s="168"/>
      <c r="AG248" t="s">
        <v>146</v>
      </c>
    </row>
    <row r="249" spans="1:60" outlineLevel="1" x14ac:dyDescent="0.2">
      <c r="A249" s="182">
        <v>91</v>
      </c>
      <c r="B249" s="183" t="s">
        <v>445</v>
      </c>
      <c r="C249" s="193" t="s">
        <v>446</v>
      </c>
      <c r="D249" s="184" t="s">
        <v>158</v>
      </c>
      <c r="E249" s="185">
        <v>9</v>
      </c>
      <c r="F249" s="186"/>
      <c r="G249" s="187">
        <f>ROUND(E249*F249,2)</f>
        <v>0</v>
      </c>
      <c r="H249" s="159"/>
      <c r="I249" s="158">
        <f>ROUND(E249*H249,2)</f>
        <v>0</v>
      </c>
      <c r="J249" s="159"/>
      <c r="K249" s="158">
        <f>ROUND(E249*J249,2)</f>
        <v>0</v>
      </c>
      <c r="L249" s="158">
        <v>21</v>
      </c>
      <c r="M249" s="158">
        <f>G249*(1+L249/100)</f>
        <v>0</v>
      </c>
      <c r="N249" s="157">
        <v>0</v>
      </c>
      <c r="O249" s="157">
        <f>ROUND(E249*N249,2)</f>
        <v>0</v>
      </c>
      <c r="P249" s="157">
        <v>0</v>
      </c>
      <c r="Q249" s="157">
        <f>ROUND(E249*P249,2)</f>
        <v>0</v>
      </c>
      <c r="R249" s="158"/>
      <c r="S249" s="158" t="s">
        <v>150</v>
      </c>
      <c r="T249" s="158" t="s">
        <v>150</v>
      </c>
      <c r="U249" s="158">
        <v>1.45</v>
      </c>
      <c r="V249" s="158">
        <f>ROUND(E249*U249,2)</f>
        <v>13.05</v>
      </c>
      <c r="W249" s="158"/>
      <c r="X249" s="158" t="s">
        <v>151</v>
      </c>
      <c r="Y249" s="158" t="s">
        <v>152</v>
      </c>
      <c r="Z249" s="147"/>
      <c r="AA249" s="147"/>
      <c r="AB249" s="147"/>
      <c r="AC249" s="147"/>
      <c r="AD249" s="147"/>
      <c r="AE249" s="147"/>
      <c r="AF249" s="147"/>
      <c r="AG249" s="147" t="s">
        <v>153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82">
        <v>92</v>
      </c>
      <c r="B250" s="183" t="s">
        <v>447</v>
      </c>
      <c r="C250" s="193" t="s">
        <v>448</v>
      </c>
      <c r="D250" s="184" t="s">
        <v>158</v>
      </c>
      <c r="E250" s="185">
        <v>6</v>
      </c>
      <c r="F250" s="186"/>
      <c r="G250" s="187">
        <f>ROUND(E250*F250,2)</f>
        <v>0</v>
      </c>
      <c r="H250" s="159"/>
      <c r="I250" s="158">
        <f>ROUND(E250*H250,2)</f>
        <v>0</v>
      </c>
      <c r="J250" s="159"/>
      <c r="K250" s="158">
        <f>ROUND(E250*J250,2)</f>
        <v>0</v>
      </c>
      <c r="L250" s="158">
        <v>21</v>
      </c>
      <c r="M250" s="158">
        <f>G250*(1+L250/100)</f>
        <v>0</v>
      </c>
      <c r="N250" s="157">
        <v>0</v>
      </c>
      <c r="O250" s="157">
        <f>ROUND(E250*N250,2)</f>
        <v>0</v>
      </c>
      <c r="P250" s="157">
        <v>0</v>
      </c>
      <c r="Q250" s="157">
        <f>ROUND(E250*P250,2)</f>
        <v>0</v>
      </c>
      <c r="R250" s="158"/>
      <c r="S250" s="158" t="s">
        <v>150</v>
      </c>
      <c r="T250" s="158" t="s">
        <v>150</v>
      </c>
      <c r="U250" s="158">
        <v>1.5</v>
      </c>
      <c r="V250" s="158">
        <f>ROUND(E250*U250,2)</f>
        <v>9</v>
      </c>
      <c r="W250" s="158"/>
      <c r="X250" s="158" t="s">
        <v>151</v>
      </c>
      <c r="Y250" s="158" t="s">
        <v>152</v>
      </c>
      <c r="Z250" s="147"/>
      <c r="AA250" s="147"/>
      <c r="AB250" s="147"/>
      <c r="AC250" s="147"/>
      <c r="AD250" s="147"/>
      <c r="AE250" s="147"/>
      <c r="AF250" s="147"/>
      <c r="AG250" s="147" t="s">
        <v>153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76">
        <v>93</v>
      </c>
      <c r="B251" s="177" t="s">
        <v>449</v>
      </c>
      <c r="C251" s="191" t="s">
        <v>450</v>
      </c>
      <c r="D251" s="178" t="s">
        <v>158</v>
      </c>
      <c r="E251" s="179">
        <v>4</v>
      </c>
      <c r="F251" s="180"/>
      <c r="G251" s="181">
        <f>ROUND(E251*F251,2)</f>
        <v>0</v>
      </c>
      <c r="H251" s="159"/>
      <c r="I251" s="158">
        <f>ROUND(E251*H251,2)</f>
        <v>0</v>
      </c>
      <c r="J251" s="159"/>
      <c r="K251" s="158">
        <f>ROUND(E251*J251,2)</f>
        <v>0</v>
      </c>
      <c r="L251" s="158">
        <v>21</v>
      </c>
      <c r="M251" s="158">
        <f>G251*(1+L251/100)</f>
        <v>0</v>
      </c>
      <c r="N251" s="157">
        <v>2.5000000000000001E-2</v>
      </c>
      <c r="O251" s="157">
        <f>ROUND(E251*N251,2)</f>
        <v>0.1</v>
      </c>
      <c r="P251" s="157">
        <v>0</v>
      </c>
      <c r="Q251" s="157">
        <f>ROUND(E251*P251,2)</f>
        <v>0</v>
      </c>
      <c r="R251" s="158"/>
      <c r="S251" s="158" t="s">
        <v>234</v>
      </c>
      <c r="T251" s="158" t="s">
        <v>235</v>
      </c>
      <c r="U251" s="158">
        <v>0</v>
      </c>
      <c r="V251" s="158">
        <f>ROUND(E251*U251,2)</f>
        <v>0</v>
      </c>
      <c r="W251" s="158"/>
      <c r="X251" s="158" t="s">
        <v>151</v>
      </c>
      <c r="Y251" s="158" t="s">
        <v>152</v>
      </c>
      <c r="Z251" s="147"/>
      <c r="AA251" s="147"/>
      <c r="AB251" s="147"/>
      <c r="AC251" s="147"/>
      <c r="AD251" s="147"/>
      <c r="AE251" s="147"/>
      <c r="AF251" s="147"/>
      <c r="AG251" s="147" t="s">
        <v>153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2" x14ac:dyDescent="0.2">
      <c r="A252" s="154"/>
      <c r="B252" s="155"/>
      <c r="C252" s="192" t="s">
        <v>451</v>
      </c>
      <c r="D252" s="160"/>
      <c r="E252" s="161">
        <v>2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155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92" t="s">
        <v>452</v>
      </c>
      <c r="D253" s="160"/>
      <c r="E253" s="161">
        <v>2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155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82">
        <v>94</v>
      </c>
      <c r="B254" s="183" t="s">
        <v>453</v>
      </c>
      <c r="C254" s="193" t="s">
        <v>454</v>
      </c>
      <c r="D254" s="184" t="s">
        <v>158</v>
      </c>
      <c r="E254" s="185">
        <v>15</v>
      </c>
      <c r="F254" s="186"/>
      <c r="G254" s="187">
        <f>ROUND(E254*F254,2)</f>
        <v>0</v>
      </c>
      <c r="H254" s="159"/>
      <c r="I254" s="158">
        <f>ROUND(E254*H254,2)</f>
        <v>0</v>
      </c>
      <c r="J254" s="159"/>
      <c r="K254" s="158">
        <f>ROUND(E254*J254,2)</f>
        <v>0</v>
      </c>
      <c r="L254" s="158">
        <v>21</v>
      </c>
      <c r="M254" s="158">
        <f>G254*(1+L254/100)</f>
        <v>0</v>
      </c>
      <c r="N254" s="157">
        <v>8.0000000000000004E-4</v>
      </c>
      <c r="O254" s="157">
        <f>ROUND(E254*N254,2)</f>
        <v>0.01</v>
      </c>
      <c r="P254" s="157">
        <v>0</v>
      </c>
      <c r="Q254" s="157">
        <f>ROUND(E254*P254,2)</f>
        <v>0</v>
      </c>
      <c r="R254" s="158" t="s">
        <v>455</v>
      </c>
      <c r="S254" s="158" t="s">
        <v>150</v>
      </c>
      <c r="T254" s="158" t="s">
        <v>150</v>
      </c>
      <c r="U254" s="158">
        <v>0</v>
      </c>
      <c r="V254" s="158">
        <f>ROUND(E254*U254,2)</f>
        <v>0</v>
      </c>
      <c r="W254" s="158"/>
      <c r="X254" s="158" t="s">
        <v>456</v>
      </c>
      <c r="Y254" s="158" t="s">
        <v>152</v>
      </c>
      <c r="Z254" s="147"/>
      <c r="AA254" s="147"/>
      <c r="AB254" s="147"/>
      <c r="AC254" s="147"/>
      <c r="AD254" s="147"/>
      <c r="AE254" s="147"/>
      <c r="AF254" s="147"/>
      <c r="AG254" s="147" t="s">
        <v>457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ht="22.5" outlineLevel="1" x14ac:dyDescent="0.2">
      <c r="A255" s="176">
        <v>95</v>
      </c>
      <c r="B255" s="177" t="s">
        <v>458</v>
      </c>
      <c r="C255" s="191" t="s">
        <v>459</v>
      </c>
      <c r="D255" s="178" t="s">
        <v>158</v>
      </c>
      <c r="E255" s="179">
        <v>1</v>
      </c>
      <c r="F255" s="180"/>
      <c r="G255" s="181">
        <f>ROUND(E255*F255,2)</f>
        <v>0</v>
      </c>
      <c r="H255" s="159"/>
      <c r="I255" s="158">
        <f>ROUND(E255*H255,2)</f>
        <v>0</v>
      </c>
      <c r="J255" s="159"/>
      <c r="K255" s="158">
        <f>ROUND(E255*J255,2)</f>
        <v>0</v>
      </c>
      <c r="L255" s="158">
        <v>21</v>
      </c>
      <c r="M255" s="158">
        <f>G255*(1+L255/100)</f>
        <v>0</v>
      </c>
      <c r="N255" s="157">
        <v>1.7000000000000001E-2</v>
      </c>
      <c r="O255" s="157">
        <f>ROUND(E255*N255,2)</f>
        <v>0.02</v>
      </c>
      <c r="P255" s="157">
        <v>0</v>
      </c>
      <c r="Q255" s="157">
        <f>ROUND(E255*P255,2)</f>
        <v>0</v>
      </c>
      <c r="R255" s="158" t="s">
        <v>455</v>
      </c>
      <c r="S255" s="158" t="s">
        <v>150</v>
      </c>
      <c r="T255" s="158" t="s">
        <v>150</v>
      </c>
      <c r="U255" s="158">
        <v>0</v>
      </c>
      <c r="V255" s="158">
        <f>ROUND(E255*U255,2)</f>
        <v>0</v>
      </c>
      <c r="W255" s="158"/>
      <c r="X255" s="158" t="s">
        <v>456</v>
      </c>
      <c r="Y255" s="158" t="s">
        <v>152</v>
      </c>
      <c r="Z255" s="147"/>
      <c r="AA255" s="147"/>
      <c r="AB255" s="147"/>
      <c r="AC255" s="147"/>
      <c r="AD255" s="147"/>
      <c r="AE255" s="147"/>
      <c r="AF255" s="147"/>
      <c r="AG255" s="147" t="s">
        <v>457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 x14ac:dyDescent="0.2">
      <c r="A256" s="154"/>
      <c r="B256" s="155"/>
      <c r="C256" s="192" t="s">
        <v>460</v>
      </c>
      <c r="D256" s="160"/>
      <c r="E256" s="161">
        <v>1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155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ht="22.5" outlineLevel="1" x14ac:dyDescent="0.2">
      <c r="A257" s="176">
        <v>96</v>
      </c>
      <c r="B257" s="177" t="s">
        <v>461</v>
      </c>
      <c r="C257" s="191" t="s">
        <v>462</v>
      </c>
      <c r="D257" s="178" t="s">
        <v>158</v>
      </c>
      <c r="E257" s="179">
        <v>8</v>
      </c>
      <c r="F257" s="180"/>
      <c r="G257" s="181">
        <f>ROUND(E257*F257,2)</f>
        <v>0</v>
      </c>
      <c r="H257" s="159"/>
      <c r="I257" s="158">
        <f>ROUND(E257*H257,2)</f>
        <v>0</v>
      </c>
      <c r="J257" s="159"/>
      <c r="K257" s="158">
        <f>ROUND(E257*J257,2)</f>
        <v>0</v>
      </c>
      <c r="L257" s="158">
        <v>21</v>
      </c>
      <c r="M257" s="158">
        <f>G257*(1+L257/100)</f>
        <v>0</v>
      </c>
      <c r="N257" s="157">
        <v>2.1000000000000001E-2</v>
      </c>
      <c r="O257" s="157">
        <f>ROUND(E257*N257,2)</f>
        <v>0.17</v>
      </c>
      <c r="P257" s="157">
        <v>0</v>
      </c>
      <c r="Q257" s="157">
        <f>ROUND(E257*P257,2)</f>
        <v>0</v>
      </c>
      <c r="R257" s="158" t="s">
        <v>455</v>
      </c>
      <c r="S257" s="158" t="s">
        <v>150</v>
      </c>
      <c r="T257" s="158" t="s">
        <v>150</v>
      </c>
      <c r="U257" s="158">
        <v>0</v>
      </c>
      <c r="V257" s="158">
        <f>ROUND(E257*U257,2)</f>
        <v>0</v>
      </c>
      <c r="W257" s="158"/>
      <c r="X257" s="158" t="s">
        <v>456</v>
      </c>
      <c r="Y257" s="158" t="s">
        <v>152</v>
      </c>
      <c r="Z257" s="147"/>
      <c r="AA257" s="147"/>
      <c r="AB257" s="147"/>
      <c r="AC257" s="147"/>
      <c r="AD257" s="147"/>
      <c r="AE257" s="147"/>
      <c r="AF257" s="147"/>
      <c r="AG257" s="147" t="s">
        <v>457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192" t="s">
        <v>463</v>
      </c>
      <c r="D258" s="160"/>
      <c r="E258" s="161">
        <v>7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155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92" t="s">
        <v>464</v>
      </c>
      <c r="D259" s="160"/>
      <c r="E259" s="161">
        <v>1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155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6">
        <v>97</v>
      </c>
      <c r="B260" s="177" t="s">
        <v>465</v>
      </c>
      <c r="C260" s="191" t="s">
        <v>466</v>
      </c>
      <c r="D260" s="178" t="s">
        <v>158</v>
      </c>
      <c r="E260" s="179">
        <v>6</v>
      </c>
      <c r="F260" s="180"/>
      <c r="G260" s="181">
        <f>ROUND(E260*F260,2)</f>
        <v>0</v>
      </c>
      <c r="H260" s="159"/>
      <c r="I260" s="158">
        <f>ROUND(E260*H260,2)</f>
        <v>0</v>
      </c>
      <c r="J260" s="159"/>
      <c r="K260" s="158">
        <f>ROUND(E260*J260,2)</f>
        <v>0</v>
      </c>
      <c r="L260" s="158">
        <v>21</v>
      </c>
      <c r="M260" s="158">
        <f>G260*(1+L260/100)</f>
        <v>0</v>
      </c>
      <c r="N260" s="157">
        <v>2.3E-2</v>
      </c>
      <c r="O260" s="157">
        <f>ROUND(E260*N260,2)</f>
        <v>0.14000000000000001</v>
      </c>
      <c r="P260" s="157">
        <v>0</v>
      </c>
      <c r="Q260" s="157">
        <f>ROUND(E260*P260,2)</f>
        <v>0</v>
      </c>
      <c r="R260" s="158" t="s">
        <v>455</v>
      </c>
      <c r="S260" s="158" t="s">
        <v>150</v>
      </c>
      <c r="T260" s="158" t="s">
        <v>150</v>
      </c>
      <c r="U260" s="158">
        <v>0</v>
      </c>
      <c r="V260" s="158">
        <f>ROUND(E260*U260,2)</f>
        <v>0</v>
      </c>
      <c r="W260" s="158"/>
      <c r="X260" s="158" t="s">
        <v>456</v>
      </c>
      <c r="Y260" s="158" t="s">
        <v>152</v>
      </c>
      <c r="Z260" s="147"/>
      <c r="AA260" s="147"/>
      <c r="AB260" s="147"/>
      <c r="AC260" s="147"/>
      <c r="AD260" s="147"/>
      <c r="AE260" s="147"/>
      <c r="AF260" s="147"/>
      <c r="AG260" s="147" t="s">
        <v>457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2" x14ac:dyDescent="0.2">
      <c r="A261" s="154"/>
      <c r="B261" s="155"/>
      <c r="C261" s="192" t="s">
        <v>467</v>
      </c>
      <c r="D261" s="160"/>
      <c r="E261" s="161">
        <v>6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155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82">
        <v>98</v>
      </c>
      <c r="B262" s="183" t="s">
        <v>468</v>
      </c>
      <c r="C262" s="193" t="s">
        <v>469</v>
      </c>
      <c r="D262" s="184" t="s">
        <v>182</v>
      </c>
      <c r="E262" s="185">
        <v>0.435</v>
      </c>
      <c r="F262" s="186"/>
      <c r="G262" s="187">
        <f>ROUND(E262*F262,2)</f>
        <v>0</v>
      </c>
      <c r="H262" s="159"/>
      <c r="I262" s="158">
        <f>ROUND(E262*H262,2)</f>
        <v>0</v>
      </c>
      <c r="J262" s="159"/>
      <c r="K262" s="158">
        <f>ROUND(E262*J262,2)</f>
        <v>0</v>
      </c>
      <c r="L262" s="158">
        <v>21</v>
      </c>
      <c r="M262" s="158">
        <f>G262*(1+L262/100)</f>
        <v>0</v>
      </c>
      <c r="N262" s="157">
        <v>0</v>
      </c>
      <c r="O262" s="157">
        <f>ROUND(E262*N262,2)</f>
        <v>0</v>
      </c>
      <c r="P262" s="157">
        <v>0</v>
      </c>
      <c r="Q262" s="157">
        <f>ROUND(E262*P262,2)</f>
        <v>0</v>
      </c>
      <c r="R262" s="158"/>
      <c r="S262" s="158" t="s">
        <v>150</v>
      </c>
      <c r="T262" s="158" t="s">
        <v>150</v>
      </c>
      <c r="U262" s="158">
        <v>2.2549999999999999</v>
      </c>
      <c r="V262" s="158">
        <f>ROUND(E262*U262,2)</f>
        <v>0.98</v>
      </c>
      <c r="W262" s="158"/>
      <c r="X262" s="158" t="s">
        <v>369</v>
      </c>
      <c r="Y262" s="158" t="s">
        <v>152</v>
      </c>
      <c r="Z262" s="147"/>
      <c r="AA262" s="147"/>
      <c r="AB262" s="147"/>
      <c r="AC262" s="147"/>
      <c r="AD262" s="147"/>
      <c r="AE262" s="147"/>
      <c r="AF262" s="147"/>
      <c r="AG262" s="147" t="s">
        <v>370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x14ac:dyDescent="0.2">
      <c r="A263" s="169" t="s">
        <v>145</v>
      </c>
      <c r="B263" s="170" t="s">
        <v>98</v>
      </c>
      <c r="C263" s="190" t="s">
        <v>99</v>
      </c>
      <c r="D263" s="171"/>
      <c r="E263" s="172"/>
      <c r="F263" s="173"/>
      <c r="G263" s="174">
        <f>SUMIF(AG264:AG276,"&lt;&gt;NOR",G264:G276)</f>
        <v>0</v>
      </c>
      <c r="H263" s="168"/>
      <c r="I263" s="168">
        <f>SUM(I264:I276)</f>
        <v>0</v>
      </c>
      <c r="J263" s="168"/>
      <c r="K263" s="168">
        <f>SUM(K264:K276)</f>
        <v>0</v>
      </c>
      <c r="L263" s="168"/>
      <c r="M263" s="168">
        <f>SUM(M264:M276)</f>
        <v>0</v>
      </c>
      <c r="N263" s="167"/>
      <c r="O263" s="167">
        <f>SUM(O264:O276)</f>
        <v>0</v>
      </c>
      <c r="P263" s="167"/>
      <c r="Q263" s="167">
        <f>SUM(Q264:Q276)</f>
        <v>0</v>
      </c>
      <c r="R263" s="168"/>
      <c r="S263" s="168"/>
      <c r="T263" s="168"/>
      <c r="U263" s="168"/>
      <c r="V263" s="168">
        <f>SUM(V264:V276)</f>
        <v>0.97</v>
      </c>
      <c r="W263" s="168"/>
      <c r="X263" s="168"/>
      <c r="Y263" s="168"/>
      <c r="AG263" t="s">
        <v>146</v>
      </c>
    </row>
    <row r="264" spans="1:60" ht="22.5" outlineLevel="1" x14ac:dyDescent="0.2">
      <c r="A264" s="176">
        <v>99</v>
      </c>
      <c r="B264" s="177" t="s">
        <v>470</v>
      </c>
      <c r="C264" s="191" t="s">
        <v>471</v>
      </c>
      <c r="D264" s="178" t="s">
        <v>167</v>
      </c>
      <c r="E264" s="179">
        <v>2</v>
      </c>
      <c r="F264" s="180"/>
      <c r="G264" s="181">
        <f>ROUND(E264*F264,2)</f>
        <v>0</v>
      </c>
      <c r="H264" s="159"/>
      <c r="I264" s="158">
        <f>ROUND(E264*H264,2)</f>
        <v>0</v>
      </c>
      <c r="J264" s="159"/>
      <c r="K264" s="158">
        <f>ROUND(E264*J264,2)</f>
        <v>0</v>
      </c>
      <c r="L264" s="158">
        <v>21</v>
      </c>
      <c r="M264" s="158">
        <f>G264*(1+L264/100)</f>
        <v>0</v>
      </c>
      <c r="N264" s="157">
        <v>0</v>
      </c>
      <c r="O264" s="157">
        <f>ROUND(E264*N264,2)</f>
        <v>0</v>
      </c>
      <c r="P264" s="157">
        <v>0</v>
      </c>
      <c r="Q264" s="157">
        <f>ROUND(E264*P264,2)</f>
        <v>0</v>
      </c>
      <c r="R264" s="158"/>
      <c r="S264" s="158" t="s">
        <v>150</v>
      </c>
      <c r="T264" s="158" t="s">
        <v>150</v>
      </c>
      <c r="U264" s="158">
        <v>0.48499999999999999</v>
      </c>
      <c r="V264" s="158">
        <f>ROUND(E264*U264,2)</f>
        <v>0.97</v>
      </c>
      <c r="W264" s="158"/>
      <c r="X264" s="158" t="s">
        <v>151</v>
      </c>
      <c r="Y264" s="158" t="s">
        <v>152</v>
      </c>
      <c r="Z264" s="147"/>
      <c r="AA264" s="147"/>
      <c r="AB264" s="147"/>
      <c r="AC264" s="147"/>
      <c r="AD264" s="147"/>
      <c r="AE264" s="147"/>
      <c r="AF264" s="147"/>
      <c r="AG264" s="147" t="s">
        <v>153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2" x14ac:dyDescent="0.2">
      <c r="A265" s="154"/>
      <c r="B265" s="155"/>
      <c r="C265" s="192" t="s">
        <v>472</v>
      </c>
      <c r="D265" s="160"/>
      <c r="E265" s="161">
        <v>2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155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2.5" outlineLevel="1" x14ac:dyDescent="0.2">
      <c r="A266" s="176">
        <v>100</v>
      </c>
      <c r="B266" s="177" t="s">
        <v>473</v>
      </c>
      <c r="C266" s="191" t="s">
        <v>474</v>
      </c>
      <c r="D266" s="178" t="s">
        <v>425</v>
      </c>
      <c r="E266" s="179">
        <v>103.68</v>
      </c>
      <c r="F266" s="180"/>
      <c r="G266" s="181">
        <f>ROUND(E266*F266,2)</f>
        <v>0</v>
      </c>
      <c r="H266" s="159"/>
      <c r="I266" s="158">
        <f>ROUND(E266*H266,2)</f>
        <v>0</v>
      </c>
      <c r="J266" s="159"/>
      <c r="K266" s="158">
        <f>ROUND(E266*J266,2)</f>
        <v>0</v>
      </c>
      <c r="L266" s="158">
        <v>21</v>
      </c>
      <c r="M266" s="158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8"/>
      <c r="S266" s="158" t="s">
        <v>234</v>
      </c>
      <c r="T266" s="158" t="s">
        <v>235</v>
      </c>
      <c r="U266" s="158">
        <v>0</v>
      </c>
      <c r="V266" s="158">
        <f>ROUND(E266*U266,2)</f>
        <v>0</v>
      </c>
      <c r="W266" s="158"/>
      <c r="X266" s="158" t="s">
        <v>151</v>
      </c>
      <c r="Y266" s="158" t="s">
        <v>152</v>
      </c>
      <c r="Z266" s="147"/>
      <c r="AA266" s="147"/>
      <c r="AB266" s="147"/>
      <c r="AC266" s="147"/>
      <c r="AD266" s="147"/>
      <c r="AE266" s="147"/>
      <c r="AF266" s="147"/>
      <c r="AG266" s="147" t="s">
        <v>153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">
      <c r="A267" s="154"/>
      <c r="B267" s="155"/>
      <c r="C267" s="192" t="s">
        <v>475</v>
      </c>
      <c r="D267" s="160"/>
      <c r="E267" s="161">
        <v>69.12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155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92" t="s">
        <v>476</v>
      </c>
      <c r="D268" s="160"/>
      <c r="E268" s="161">
        <v>34.56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7"/>
      <c r="AA268" s="147"/>
      <c r="AB268" s="147"/>
      <c r="AC268" s="147"/>
      <c r="AD268" s="147"/>
      <c r="AE268" s="147"/>
      <c r="AF268" s="147"/>
      <c r="AG268" s="147" t="s">
        <v>155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76">
        <v>101</v>
      </c>
      <c r="B269" s="177" t="s">
        <v>477</v>
      </c>
      <c r="C269" s="191" t="s">
        <v>478</v>
      </c>
      <c r="D269" s="178" t="s">
        <v>158</v>
      </c>
      <c r="E269" s="179">
        <v>7</v>
      </c>
      <c r="F269" s="180"/>
      <c r="G269" s="181">
        <f>ROUND(E269*F269,2)</f>
        <v>0</v>
      </c>
      <c r="H269" s="159"/>
      <c r="I269" s="158">
        <f>ROUND(E269*H269,2)</f>
        <v>0</v>
      </c>
      <c r="J269" s="159"/>
      <c r="K269" s="158">
        <f>ROUND(E269*J269,2)</f>
        <v>0</v>
      </c>
      <c r="L269" s="158">
        <v>21</v>
      </c>
      <c r="M269" s="158">
        <f>G269*(1+L269/100)</f>
        <v>0</v>
      </c>
      <c r="N269" s="157">
        <v>0</v>
      </c>
      <c r="O269" s="157">
        <f>ROUND(E269*N269,2)</f>
        <v>0</v>
      </c>
      <c r="P269" s="157">
        <v>0</v>
      </c>
      <c r="Q269" s="157">
        <f>ROUND(E269*P269,2)</f>
        <v>0</v>
      </c>
      <c r="R269" s="158"/>
      <c r="S269" s="158" t="s">
        <v>234</v>
      </c>
      <c r="T269" s="158" t="s">
        <v>235</v>
      </c>
      <c r="U269" s="158">
        <v>0</v>
      </c>
      <c r="V269" s="158">
        <f>ROUND(E269*U269,2)</f>
        <v>0</v>
      </c>
      <c r="W269" s="158"/>
      <c r="X269" s="158" t="s">
        <v>151</v>
      </c>
      <c r="Y269" s="158" t="s">
        <v>152</v>
      </c>
      <c r="Z269" s="147"/>
      <c r="AA269" s="147"/>
      <c r="AB269" s="147"/>
      <c r="AC269" s="147"/>
      <c r="AD269" s="147"/>
      <c r="AE269" s="147"/>
      <c r="AF269" s="147"/>
      <c r="AG269" s="147" t="s">
        <v>153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2" x14ac:dyDescent="0.2">
      <c r="A270" s="154"/>
      <c r="B270" s="155"/>
      <c r="C270" s="192" t="s">
        <v>479</v>
      </c>
      <c r="D270" s="160"/>
      <c r="E270" s="161">
        <v>7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155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76">
        <v>102</v>
      </c>
      <c r="B271" s="177" t="s">
        <v>480</v>
      </c>
      <c r="C271" s="191" t="s">
        <v>481</v>
      </c>
      <c r="D271" s="178" t="s">
        <v>158</v>
      </c>
      <c r="E271" s="179">
        <v>1</v>
      </c>
      <c r="F271" s="180"/>
      <c r="G271" s="181">
        <f>ROUND(E271*F271,2)</f>
        <v>0</v>
      </c>
      <c r="H271" s="159"/>
      <c r="I271" s="158">
        <f>ROUND(E271*H271,2)</f>
        <v>0</v>
      </c>
      <c r="J271" s="159"/>
      <c r="K271" s="158">
        <f>ROUND(E271*J271,2)</f>
        <v>0</v>
      </c>
      <c r="L271" s="158">
        <v>21</v>
      </c>
      <c r="M271" s="158">
        <f>G271*(1+L271/100)</f>
        <v>0</v>
      </c>
      <c r="N271" s="157">
        <v>0</v>
      </c>
      <c r="O271" s="157">
        <f>ROUND(E271*N271,2)</f>
        <v>0</v>
      </c>
      <c r="P271" s="157">
        <v>0</v>
      </c>
      <c r="Q271" s="157">
        <f>ROUND(E271*P271,2)</f>
        <v>0</v>
      </c>
      <c r="R271" s="158"/>
      <c r="S271" s="158" t="s">
        <v>234</v>
      </c>
      <c r="T271" s="158" t="s">
        <v>235</v>
      </c>
      <c r="U271" s="158">
        <v>0</v>
      </c>
      <c r="V271" s="158">
        <f>ROUND(E271*U271,2)</f>
        <v>0</v>
      </c>
      <c r="W271" s="158"/>
      <c r="X271" s="158" t="s">
        <v>151</v>
      </c>
      <c r="Y271" s="158" t="s">
        <v>152</v>
      </c>
      <c r="Z271" s="147"/>
      <c r="AA271" s="147"/>
      <c r="AB271" s="147"/>
      <c r="AC271" s="147"/>
      <c r="AD271" s="147"/>
      <c r="AE271" s="147"/>
      <c r="AF271" s="147"/>
      <c r="AG271" s="147" t="s">
        <v>153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2" x14ac:dyDescent="0.2">
      <c r="A272" s="154"/>
      <c r="B272" s="155"/>
      <c r="C272" s="192" t="s">
        <v>482</v>
      </c>
      <c r="D272" s="160"/>
      <c r="E272" s="161">
        <v>1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7"/>
      <c r="AA272" s="147"/>
      <c r="AB272" s="147"/>
      <c r="AC272" s="147"/>
      <c r="AD272" s="147"/>
      <c r="AE272" s="147"/>
      <c r="AF272" s="147"/>
      <c r="AG272" s="147" t="s">
        <v>155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76">
        <v>103</v>
      </c>
      <c r="B273" s="177" t="s">
        <v>483</v>
      </c>
      <c r="C273" s="191" t="s">
        <v>484</v>
      </c>
      <c r="D273" s="178" t="s">
        <v>158</v>
      </c>
      <c r="E273" s="179">
        <v>1</v>
      </c>
      <c r="F273" s="180"/>
      <c r="G273" s="181">
        <f>ROUND(E273*F273,2)</f>
        <v>0</v>
      </c>
      <c r="H273" s="159"/>
      <c r="I273" s="158">
        <f>ROUND(E273*H273,2)</f>
        <v>0</v>
      </c>
      <c r="J273" s="159"/>
      <c r="K273" s="158">
        <f>ROUND(E273*J273,2)</f>
        <v>0</v>
      </c>
      <c r="L273" s="158">
        <v>21</v>
      </c>
      <c r="M273" s="158">
        <f>G273*(1+L273/100)</f>
        <v>0</v>
      </c>
      <c r="N273" s="157">
        <v>0</v>
      </c>
      <c r="O273" s="157">
        <f>ROUND(E273*N273,2)</f>
        <v>0</v>
      </c>
      <c r="P273" s="157">
        <v>0</v>
      </c>
      <c r="Q273" s="157">
        <f>ROUND(E273*P273,2)</f>
        <v>0</v>
      </c>
      <c r="R273" s="158"/>
      <c r="S273" s="158" t="s">
        <v>234</v>
      </c>
      <c r="T273" s="158" t="s">
        <v>235</v>
      </c>
      <c r="U273" s="158">
        <v>0</v>
      </c>
      <c r="V273" s="158">
        <f>ROUND(E273*U273,2)</f>
        <v>0</v>
      </c>
      <c r="W273" s="158"/>
      <c r="X273" s="158" t="s">
        <v>151</v>
      </c>
      <c r="Y273" s="158" t="s">
        <v>152</v>
      </c>
      <c r="Z273" s="147"/>
      <c r="AA273" s="147"/>
      <c r="AB273" s="147"/>
      <c r="AC273" s="147"/>
      <c r="AD273" s="147"/>
      <c r="AE273" s="147"/>
      <c r="AF273" s="147"/>
      <c r="AG273" s="147" t="s">
        <v>153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2" x14ac:dyDescent="0.2">
      <c r="A274" s="154"/>
      <c r="B274" s="155"/>
      <c r="C274" s="266" t="s">
        <v>485</v>
      </c>
      <c r="D274" s="267"/>
      <c r="E274" s="267"/>
      <c r="F274" s="267"/>
      <c r="G274" s="267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178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88" t="str">
        <f>C274</f>
        <v>- poklop z kompozitních materiálů s povrchvou úpravou protiskluzovou, otevírání pomocí háků, rám bude zabetonován</v>
      </c>
      <c r="BB274" s="147"/>
      <c r="BC274" s="147"/>
      <c r="BD274" s="147"/>
      <c r="BE274" s="147"/>
      <c r="BF274" s="147"/>
      <c r="BG274" s="147"/>
      <c r="BH274" s="147"/>
    </row>
    <row r="275" spans="1:60" outlineLevel="2" x14ac:dyDescent="0.2">
      <c r="A275" s="154"/>
      <c r="B275" s="155"/>
      <c r="C275" s="192" t="s">
        <v>486</v>
      </c>
      <c r="D275" s="160"/>
      <c r="E275" s="161">
        <v>1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155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>
        <v>104</v>
      </c>
      <c r="B276" s="155" t="s">
        <v>487</v>
      </c>
      <c r="C276" s="195" t="s">
        <v>488</v>
      </c>
      <c r="D276" s="156" t="s">
        <v>0</v>
      </c>
      <c r="E276" s="189"/>
      <c r="F276" s="159"/>
      <c r="G276" s="158">
        <f>ROUND(E276*F276,2)</f>
        <v>0</v>
      </c>
      <c r="H276" s="159"/>
      <c r="I276" s="158">
        <f>ROUND(E276*H276,2)</f>
        <v>0</v>
      </c>
      <c r="J276" s="159"/>
      <c r="K276" s="158">
        <f>ROUND(E276*J276,2)</f>
        <v>0</v>
      </c>
      <c r="L276" s="158">
        <v>21</v>
      </c>
      <c r="M276" s="158">
        <f>G276*(1+L276/100)</f>
        <v>0</v>
      </c>
      <c r="N276" s="157">
        <v>0</v>
      </c>
      <c r="O276" s="157">
        <f>ROUND(E276*N276,2)</f>
        <v>0</v>
      </c>
      <c r="P276" s="157">
        <v>0</v>
      </c>
      <c r="Q276" s="157">
        <f>ROUND(E276*P276,2)</f>
        <v>0</v>
      </c>
      <c r="R276" s="158"/>
      <c r="S276" s="158" t="s">
        <v>150</v>
      </c>
      <c r="T276" s="158" t="s">
        <v>150</v>
      </c>
      <c r="U276" s="158">
        <v>0</v>
      </c>
      <c r="V276" s="158">
        <f>ROUND(E276*U276,2)</f>
        <v>0</v>
      </c>
      <c r="W276" s="158"/>
      <c r="X276" s="158" t="s">
        <v>369</v>
      </c>
      <c r="Y276" s="158" t="s">
        <v>152</v>
      </c>
      <c r="Z276" s="147"/>
      <c r="AA276" s="147"/>
      <c r="AB276" s="147"/>
      <c r="AC276" s="147"/>
      <c r="AD276" s="147"/>
      <c r="AE276" s="147"/>
      <c r="AF276" s="147"/>
      <c r="AG276" s="147" t="s">
        <v>370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x14ac:dyDescent="0.2">
      <c r="A277" s="169" t="s">
        <v>145</v>
      </c>
      <c r="B277" s="170" t="s">
        <v>100</v>
      </c>
      <c r="C277" s="190" t="s">
        <v>101</v>
      </c>
      <c r="D277" s="171"/>
      <c r="E277" s="172"/>
      <c r="F277" s="173"/>
      <c r="G277" s="174">
        <f>SUMIF(AG278:AG309,"&lt;&gt;NOR",G278:G309)</f>
        <v>0</v>
      </c>
      <c r="H277" s="168"/>
      <c r="I277" s="168">
        <f>SUM(I278:I309)</f>
        <v>0</v>
      </c>
      <c r="J277" s="168"/>
      <c r="K277" s="168">
        <f>SUM(K278:K309)</f>
        <v>0</v>
      </c>
      <c r="L277" s="168"/>
      <c r="M277" s="168">
        <f>SUM(M278:M309)</f>
        <v>0</v>
      </c>
      <c r="N277" s="167"/>
      <c r="O277" s="167">
        <f>SUM(O278:O309)</f>
        <v>2.91</v>
      </c>
      <c r="P277" s="167"/>
      <c r="Q277" s="167">
        <f>SUM(Q278:Q309)</f>
        <v>0</v>
      </c>
      <c r="R277" s="168"/>
      <c r="S277" s="168"/>
      <c r="T277" s="168"/>
      <c r="U277" s="168"/>
      <c r="V277" s="168">
        <f>SUM(V278:V309)</f>
        <v>157.18000000000004</v>
      </c>
      <c r="W277" s="168"/>
      <c r="X277" s="168"/>
      <c r="Y277" s="168"/>
      <c r="AG277" t="s">
        <v>146</v>
      </c>
    </row>
    <row r="278" spans="1:60" outlineLevel="1" x14ac:dyDescent="0.2">
      <c r="A278" s="176">
        <v>105</v>
      </c>
      <c r="B278" s="177" t="s">
        <v>489</v>
      </c>
      <c r="C278" s="191" t="s">
        <v>490</v>
      </c>
      <c r="D278" s="178" t="s">
        <v>167</v>
      </c>
      <c r="E278" s="179">
        <v>50.7</v>
      </c>
      <c r="F278" s="180"/>
      <c r="G278" s="181">
        <f>ROUND(E278*F278,2)</f>
        <v>0</v>
      </c>
      <c r="H278" s="159"/>
      <c r="I278" s="158">
        <f>ROUND(E278*H278,2)</f>
        <v>0</v>
      </c>
      <c r="J278" s="159"/>
      <c r="K278" s="158">
        <f>ROUND(E278*J278,2)</f>
        <v>0</v>
      </c>
      <c r="L278" s="158">
        <v>21</v>
      </c>
      <c r="M278" s="158">
        <f>G278*(1+L278/100)</f>
        <v>0</v>
      </c>
      <c r="N278" s="157">
        <v>2.1000000000000001E-4</v>
      </c>
      <c r="O278" s="157">
        <f>ROUND(E278*N278,2)</f>
        <v>0.01</v>
      </c>
      <c r="P278" s="157">
        <v>0</v>
      </c>
      <c r="Q278" s="157">
        <f>ROUND(E278*P278,2)</f>
        <v>0</v>
      </c>
      <c r="R278" s="158"/>
      <c r="S278" s="158" t="s">
        <v>150</v>
      </c>
      <c r="T278" s="158" t="s">
        <v>150</v>
      </c>
      <c r="U278" s="158">
        <v>0.05</v>
      </c>
      <c r="V278" s="158">
        <f>ROUND(E278*U278,2)</f>
        <v>2.54</v>
      </c>
      <c r="W278" s="158"/>
      <c r="X278" s="158" t="s">
        <v>151</v>
      </c>
      <c r="Y278" s="158" t="s">
        <v>152</v>
      </c>
      <c r="Z278" s="147"/>
      <c r="AA278" s="147"/>
      <c r="AB278" s="147"/>
      <c r="AC278" s="147"/>
      <c r="AD278" s="147"/>
      <c r="AE278" s="147"/>
      <c r="AF278" s="147"/>
      <c r="AG278" s="147" t="s">
        <v>153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2" x14ac:dyDescent="0.2">
      <c r="A279" s="154"/>
      <c r="B279" s="155"/>
      <c r="C279" s="192" t="s">
        <v>491</v>
      </c>
      <c r="D279" s="160"/>
      <c r="E279" s="161">
        <v>50.7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7"/>
      <c r="AA279" s="147"/>
      <c r="AB279" s="147"/>
      <c r="AC279" s="147"/>
      <c r="AD279" s="147"/>
      <c r="AE279" s="147"/>
      <c r="AF279" s="147"/>
      <c r="AG279" s="147" t="s">
        <v>155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76">
        <v>106</v>
      </c>
      <c r="B280" s="177" t="s">
        <v>492</v>
      </c>
      <c r="C280" s="191" t="s">
        <v>493</v>
      </c>
      <c r="D280" s="178" t="s">
        <v>176</v>
      </c>
      <c r="E280" s="179">
        <v>79.319999999999993</v>
      </c>
      <c r="F280" s="180"/>
      <c r="G280" s="181">
        <f>ROUND(E280*F280,2)</f>
        <v>0</v>
      </c>
      <c r="H280" s="159"/>
      <c r="I280" s="158">
        <f>ROUND(E280*H280,2)</f>
        <v>0</v>
      </c>
      <c r="J280" s="159"/>
      <c r="K280" s="158">
        <f>ROUND(E280*J280,2)</f>
        <v>0</v>
      </c>
      <c r="L280" s="158">
        <v>21</v>
      </c>
      <c r="M280" s="158">
        <f>G280*(1+L280/100)</f>
        <v>0</v>
      </c>
      <c r="N280" s="157">
        <v>3.2000000000000003E-4</v>
      </c>
      <c r="O280" s="157">
        <f>ROUND(E280*N280,2)</f>
        <v>0.03</v>
      </c>
      <c r="P280" s="157">
        <v>0</v>
      </c>
      <c r="Q280" s="157">
        <f>ROUND(E280*P280,2)</f>
        <v>0</v>
      </c>
      <c r="R280" s="158"/>
      <c r="S280" s="158" t="s">
        <v>150</v>
      </c>
      <c r="T280" s="158" t="s">
        <v>150</v>
      </c>
      <c r="U280" s="158">
        <v>0.23599999999999999</v>
      </c>
      <c r="V280" s="158">
        <f>ROUND(E280*U280,2)</f>
        <v>18.72</v>
      </c>
      <c r="W280" s="158"/>
      <c r="X280" s="158" t="s">
        <v>151</v>
      </c>
      <c r="Y280" s="158" t="s">
        <v>152</v>
      </c>
      <c r="Z280" s="147"/>
      <c r="AA280" s="147"/>
      <c r="AB280" s="147"/>
      <c r="AC280" s="147"/>
      <c r="AD280" s="147"/>
      <c r="AE280" s="147"/>
      <c r="AF280" s="147"/>
      <c r="AG280" s="147" t="s">
        <v>153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2" x14ac:dyDescent="0.2">
      <c r="A281" s="154"/>
      <c r="B281" s="155"/>
      <c r="C281" s="192" t="s">
        <v>494</v>
      </c>
      <c r="D281" s="160"/>
      <c r="E281" s="161">
        <v>13.4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7"/>
      <c r="AA281" s="147"/>
      <c r="AB281" s="147"/>
      <c r="AC281" s="147"/>
      <c r="AD281" s="147"/>
      <c r="AE281" s="147"/>
      <c r="AF281" s="147"/>
      <c r="AG281" s="147" t="s">
        <v>155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192" t="s">
        <v>495</v>
      </c>
      <c r="D282" s="160"/>
      <c r="E282" s="161">
        <v>32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7"/>
      <c r="AA282" s="147"/>
      <c r="AB282" s="147"/>
      <c r="AC282" s="147"/>
      <c r="AD282" s="147"/>
      <c r="AE282" s="147"/>
      <c r="AF282" s="147"/>
      <c r="AG282" s="147" t="s">
        <v>155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92" t="s">
        <v>496</v>
      </c>
      <c r="D283" s="160"/>
      <c r="E283" s="161">
        <v>8.42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155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92" t="s">
        <v>497</v>
      </c>
      <c r="D284" s="160"/>
      <c r="E284" s="161">
        <v>12.66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155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92" t="s">
        <v>498</v>
      </c>
      <c r="D285" s="160"/>
      <c r="E285" s="161">
        <v>6.86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7"/>
      <c r="AA285" s="147"/>
      <c r="AB285" s="147"/>
      <c r="AC285" s="147"/>
      <c r="AD285" s="147"/>
      <c r="AE285" s="147"/>
      <c r="AF285" s="147"/>
      <c r="AG285" s="147" t="s">
        <v>155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92" t="s">
        <v>306</v>
      </c>
      <c r="D286" s="160"/>
      <c r="E286" s="161">
        <v>5.98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155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76">
        <v>107</v>
      </c>
      <c r="B287" s="177" t="s">
        <v>499</v>
      </c>
      <c r="C287" s="191" t="s">
        <v>500</v>
      </c>
      <c r="D287" s="178" t="s">
        <v>176</v>
      </c>
      <c r="E287" s="179">
        <v>79.319999999999993</v>
      </c>
      <c r="F287" s="180"/>
      <c r="G287" s="181">
        <f>ROUND(E287*F287,2)</f>
        <v>0</v>
      </c>
      <c r="H287" s="159"/>
      <c r="I287" s="158">
        <f>ROUND(E287*H287,2)</f>
        <v>0</v>
      </c>
      <c r="J287" s="159"/>
      <c r="K287" s="158">
        <f>ROUND(E287*J287,2)</f>
        <v>0</v>
      </c>
      <c r="L287" s="158">
        <v>21</v>
      </c>
      <c r="M287" s="158">
        <f>G287*(1+L287/100)</f>
        <v>0</v>
      </c>
      <c r="N287" s="157">
        <v>0</v>
      </c>
      <c r="O287" s="157">
        <f>ROUND(E287*N287,2)</f>
        <v>0</v>
      </c>
      <c r="P287" s="157">
        <v>0</v>
      </c>
      <c r="Q287" s="157">
        <f>ROUND(E287*P287,2)</f>
        <v>0</v>
      </c>
      <c r="R287" s="158"/>
      <c r="S287" s="158" t="s">
        <v>150</v>
      </c>
      <c r="T287" s="158" t="s">
        <v>150</v>
      </c>
      <c r="U287" s="158">
        <v>0.154</v>
      </c>
      <c r="V287" s="158">
        <f>ROUND(E287*U287,2)</f>
        <v>12.22</v>
      </c>
      <c r="W287" s="158"/>
      <c r="X287" s="158" t="s">
        <v>151</v>
      </c>
      <c r="Y287" s="158" t="s">
        <v>152</v>
      </c>
      <c r="Z287" s="147"/>
      <c r="AA287" s="147"/>
      <c r="AB287" s="147"/>
      <c r="AC287" s="147"/>
      <c r="AD287" s="147"/>
      <c r="AE287" s="147"/>
      <c r="AF287" s="147"/>
      <c r="AG287" s="147" t="s">
        <v>153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2" x14ac:dyDescent="0.2">
      <c r="A288" s="154"/>
      <c r="B288" s="155"/>
      <c r="C288" s="192" t="s">
        <v>494</v>
      </c>
      <c r="D288" s="160"/>
      <c r="E288" s="161">
        <v>13.4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155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92" t="s">
        <v>495</v>
      </c>
      <c r="D289" s="160"/>
      <c r="E289" s="161">
        <v>32</v>
      </c>
      <c r="F289" s="158"/>
      <c r="G289" s="15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155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92" t="s">
        <v>496</v>
      </c>
      <c r="D290" s="160"/>
      <c r="E290" s="161">
        <v>8.42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155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92" t="s">
        <v>497</v>
      </c>
      <c r="D291" s="160"/>
      <c r="E291" s="161">
        <v>12.66</v>
      </c>
      <c r="F291" s="158"/>
      <c r="G291" s="15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155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92" t="s">
        <v>498</v>
      </c>
      <c r="D292" s="160"/>
      <c r="E292" s="161">
        <v>6.86</v>
      </c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155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92" t="s">
        <v>306</v>
      </c>
      <c r="D293" s="160"/>
      <c r="E293" s="161">
        <v>5.98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155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22.5" outlineLevel="1" x14ac:dyDescent="0.2">
      <c r="A294" s="176">
        <v>108</v>
      </c>
      <c r="B294" s="177" t="s">
        <v>501</v>
      </c>
      <c r="C294" s="191" t="s">
        <v>502</v>
      </c>
      <c r="D294" s="178" t="s">
        <v>167</v>
      </c>
      <c r="E294" s="179">
        <v>106</v>
      </c>
      <c r="F294" s="180"/>
      <c r="G294" s="181">
        <f>ROUND(E294*F294,2)</f>
        <v>0</v>
      </c>
      <c r="H294" s="159"/>
      <c r="I294" s="158">
        <f>ROUND(E294*H294,2)</f>
        <v>0</v>
      </c>
      <c r="J294" s="159"/>
      <c r="K294" s="158">
        <f>ROUND(E294*J294,2)</f>
        <v>0</v>
      </c>
      <c r="L294" s="158">
        <v>21</v>
      </c>
      <c r="M294" s="158">
        <f>G294*(1+L294/100)</f>
        <v>0</v>
      </c>
      <c r="N294" s="157">
        <v>5.0400000000000002E-3</v>
      </c>
      <c r="O294" s="157">
        <f>ROUND(E294*N294,2)</f>
        <v>0.53</v>
      </c>
      <c r="P294" s="157">
        <v>0</v>
      </c>
      <c r="Q294" s="157">
        <f>ROUND(E294*P294,2)</f>
        <v>0</v>
      </c>
      <c r="R294" s="158"/>
      <c r="S294" s="158" t="s">
        <v>150</v>
      </c>
      <c r="T294" s="158" t="s">
        <v>150</v>
      </c>
      <c r="U294" s="158">
        <v>0.97799999999999998</v>
      </c>
      <c r="V294" s="158">
        <f>ROUND(E294*U294,2)</f>
        <v>103.67</v>
      </c>
      <c r="W294" s="158"/>
      <c r="X294" s="158" t="s">
        <v>151</v>
      </c>
      <c r="Y294" s="158" t="s">
        <v>152</v>
      </c>
      <c r="Z294" s="147"/>
      <c r="AA294" s="147"/>
      <c r="AB294" s="147"/>
      <c r="AC294" s="147"/>
      <c r="AD294" s="147"/>
      <c r="AE294" s="147"/>
      <c r="AF294" s="147"/>
      <c r="AG294" s="147" t="s">
        <v>153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2" x14ac:dyDescent="0.2">
      <c r="A295" s="154"/>
      <c r="B295" s="155"/>
      <c r="C295" s="192" t="s">
        <v>248</v>
      </c>
      <c r="D295" s="160"/>
      <c r="E295" s="161">
        <v>106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155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76">
        <v>109</v>
      </c>
      <c r="B296" s="177" t="s">
        <v>503</v>
      </c>
      <c r="C296" s="191" t="s">
        <v>504</v>
      </c>
      <c r="D296" s="178" t="s">
        <v>176</v>
      </c>
      <c r="E296" s="179">
        <v>12.4</v>
      </c>
      <c r="F296" s="180"/>
      <c r="G296" s="181">
        <f>ROUND(E296*F296,2)</f>
        <v>0</v>
      </c>
      <c r="H296" s="159"/>
      <c r="I296" s="158">
        <f>ROUND(E296*H296,2)</f>
        <v>0</v>
      </c>
      <c r="J296" s="159"/>
      <c r="K296" s="158">
        <f>ROUND(E296*J296,2)</f>
        <v>0</v>
      </c>
      <c r="L296" s="158">
        <v>21</v>
      </c>
      <c r="M296" s="158">
        <f>G296*(1+L296/100)</f>
        <v>0</v>
      </c>
      <c r="N296" s="157">
        <v>4.8000000000000001E-4</v>
      </c>
      <c r="O296" s="157">
        <f>ROUND(E296*N296,2)</f>
        <v>0.01</v>
      </c>
      <c r="P296" s="157">
        <v>0</v>
      </c>
      <c r="Q296" s="157">
        <f>ROUND(E296*P296,2)</f>
        <v>0</v>
      </c>
      <c r="R296" s="158"/>
      <c r="S296" s="158" t="s">
        <v>150</v>
      </c>
      <c r="T296" s="158" t="s">
        <v>150</v>
      </c>
      <c r="U296" s="158">
        <v>0.15</v>
      </c>
      <c r="V296" s="158">
        <f>ROUND(E296*U296,2)</f>
        <v>1.86</v>
      </c>
      <c r="W296" s="158"/>
      <c r="X296" s="158" t="s">
        <v>151</v>
      </c>
      <c r="Y296" s="158" t="s">
        <v>152</v>
      </c>
      <c r="Z296" s="147"/>
      <c r="AA296" s="147"/>
      <c r="AB296" s="147"/>
      <c r="AC296" s="147"/>
      <c r="AD296" s="147"/>
      <c r="AE296" s="147"/>
      <c r="AF296" s="147"/>
      <c r="AG296" s="147" t="s">
        <v>153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2" x14ac:dyDescent="0.2">
      <c r="A297" s="154"/>
      <c r="B297" s="155"/>
      <c r="C297" s="192" t="s">
        <v>505</v>
      </c>
      <c r="D297" s="160"/>
      <c r="E297" s="161">
        <v>5.4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155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92" t="s">
        <v>506</v>
      </c>
      <c r="D298" s="160"/>
      <c r="E298" s="161">
        <v>6.4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155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92" t="s">
        <v>507</v>
      </c>
      <c r="D299" s="160"/>
      <c r="E299" s="161">
        <v>0.6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7"/>
      <c r="AA299" s="147"/>
      <c r="AB299" s="147"/>
      <c r="AC299" s="147"/>
      <c r="AD299" s="147"/>
      <c r="AE299" s="147"/>
      <c r="AF299" s="147"/>
      <c r="AG299" s="147" t="s">
        <v>155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6">
        <v>110</v>
      </c>
      <c r="B300" s="177" t="s">
        <v>508</v>
      </c>
      <c r="C300" s="191" t="s">
        <v>509</v>
      </c>
      <c r="D300" s="178" t="s">
        <v>176</v>
      </c>
      <c r="E300" s="179">
        <v>57.08</v>
      </c>
      <c r="F300" s="180"/>
      <c r="G300" s="181">
        <f>ROUND(E300*F300,2)</f>
        <v>0</v>
      </c>
      <c r="H300" s="159"/>
      <c r="I300" s="158">
        <f>ROUND(E300*H300,2)</f>
        <v>0</v>
      </c>
      <c r="J300" s="159"/>
      <c r="K300" s="158">
        <f>ROUND(E300*J300,2)</f>
        <v>0</v>
      </c>
      <c r="L300" s="158">
        <v>21</v>
      </c>
      <c r="M300" s="158">
        <f>G300*(1+L300/100)</f>
        <v>0</v>
      </c>
      <c r="N300" s="157">
        <v>4.0000000000000003E-5</v>
      </c>
      <c r="O300" s="157">
        <f>ROUND(E300*N300,2)</f>
        <v>0</v>
      </c>
      <c r="P300" s="157">
        <v>0</v>
      </c>
      <c r="Q300" s="157">
        <f>ROUND(E300*P300,2)</f>
        <v>0</v>
      </c>
      <c r="R300" s="158"/>
      <c r="S300" s="158" t="s">
        <v>150</v>
      </c>
      <c r="T300" s="158" t="s">
        <v>150</v>
      </c>
      <c r="U300" s="158">
        <v>7.0000000000000007E-2</v>
      </c>
      <c r="V300" s="158">
        <f>ROUND(E300*U300,2)</f>
        <v>4</v>
      </c>
      <c r="W300" s="158"/>
      <c r="X300" s="158" t="s">
        <v>151</v>
      </c>
      <c r="Y300" s="158" t="s">
        <v>152</v>
      </c>
      <c r="Z300" s="147"/>
      <c r="AA300" s="147"/>
      <c r="AB300" s="147"/>
      <c r="AC300" s="147"/>
      <c r="AD300" s="147"/>
      <c r="AE300" s="147"/>
      <c r="AF300" s="147"/>
      <c r="AG300" s="147" t="s">
        <v>153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2" x14ac:dyDescent="0.2">
      <c r="A301" s="154"/>
      <c r="B301" s="155"/>
      <c r="C301" s="266" t="s">
        <v>510</v>
      </c>
      <c r="D301" s="267"/>
      <c r="E301" s="267"/>
      <c r="F301" s="267"/>
      <c r="G301" s="267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178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2" x14ac:dyDescent="0.2">
      <c r="A302" s="154"/>
      <c r="B302" s="155"/>
      <c r="C302" s="192" t="s">
        <v>511</v>
      </c>
      <c r="D302" s="160"/>
      <c r="E302" s="161">
        <v>12.8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155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92" t="s">
        <v>388</v>
      </c>
      <c r="D303" s="160"/>
      <c r="E303" s="161">
        <v>32.68</v>
      </c>
      <c r="F303" s="158"/>
      <c r="G303" s="158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7"/>
      <c r="AA303" s="147"/>
      <c r="AB303" s="147"/>
      <c r="AC303" s="147"/>
      <c r="AD303" s="147"/>
      <c r="AE303" s="147"/>
      <c r="AF303" s="147"/>
      <c r="AG303" s="147" t="s">
        <v>155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92" t="s">
        <v>389</v>
      </c>
      <c r="D304" s="160"/>
      <c r="E304" s="161">
        <v>11.6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155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82">
        <v>111</v>
      </c>
      <c r="B305" s="183" t="s">
        <v>512</v>
      </c>
      <c r="C305" s="193" t="s">
        <v>513</v>
      </c>
      <c r="D305" s="184" t="s">
        <v>176</v>
      </c>
      <c r="E305" s="185">
        <v>79.319999999999993</v>
      </c>
      <c r="F305" s="186"/>
      <c r="G305" s="187">
        <f>ROUND(E305*F305,2)</f>
        <v>0</v>
      </c>
      <c r="H305" s="159"/>
      <c r="I305" s="158">
        <f>ROUND(E305*H305,2)</f>
        <v>0</v>
      </c>
      <c r="J305" s="159"/>
      <c r="K305" s="158">
        <f>ROUND(E305*J305,2)</f>
        <v>0</v>
      </c>
      <c r="L305" s="158">
        <v>21</v>
      </c>
      <c r="M305" s="158">
        <f>G305*(1+L305/100)</f>
        <v>0</v>
      </c>
      <c r="N305" s="157">
        <v>4.2000000000000002E-4</v>
      </c>
      <c r="O305" s="157">
        <f>ROUND(E305*N305,2)</f>
        <v>0.03</v>
      </c>
      <c r="P305" s="157">
        <v>0</v>
      </c>
      <c r="Q305" s="157">
        <f>ROUND(E305*P305,2)</f>
        <v>0</v>
      </c>
      <c r="R305" s="158"/>
      <c r="S305" s="158" t="s">
        <v>150</v>
      </c>
      <c r="T305" s="158" t="s">
        <v>150</v>
      </c>
      <c r="U305" s="158">
        <v>0.12</v>
      </c>
      <c r="V305" s="158">
        <f>ROUND(E305*U305,2)</f>
        <v>9.52</v>
      </c>
      <c r="W305" s="158"/>
      <c r="X305" s="158" t="s">
        <v>151</v>
      </c>
      <c r="Y305" s="158" t="s">
        <v>152</v>
      </c>
      <c r="Z305" s="147"/>
      <c r="AA305" s="147"/>
      <c r="AB305" s="147"/>
      <c r="AC305" s="147"/>
      <c r="AD305" s="147"/>
      <c r="AE305" s="147"/>
      <c r="AF305" s="147"/>
      <c r="AG305" s="147" t="s">
        <v>153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6">
        <v>112</v>
      </c>
      <c r="B306" s="177" t="s">
        <v>514</v>
      </c>
      <c r="C306" s="191" t="s">
        <v>632</v>
      </c>
      <c r="D306" s="178" t="s">
        <v>167</v>
      </c>
      <c r="E306" s="179">
        <v>127.60384000000001</v>
      </c>
      <c r="F306" s="180"/>
      <c r="G306" s="181">
        <f>ROUND(E306*F306,2)</f>
        <v>0</v>
      </c>
      <c r="H306" s="159"/>
      <c r="I306" s="158">
        <f>ROUND(E306*H306,2)</f>
        <v>0</v>
      </c>
      <c r="J306" s="159"/>
      <c r="K306" s="158">
        <f>ROUND(E306*J306,2)</f>
        <v>0</v>
      </c>
      <c r="L306" s="158">
        <v>21</v>
      </c>
      <c r="M306" s="158">
        <f>G306*(1+L306/100)</f>
        <v>0</v>
      </c>
      <c r="N306" s="157">
        <v>1.7999999999999999E-2</v>
      </c>
      <c r="O306" s="157">
        <f>ROUND(E306*N306,2)</f>
        <v>2.2999999999999998</v>
      </c>
      <c r="P306" s="157">
        <v>0</v>
      </c>
      <c r="Q306" s="157">
        <f>ROUND(E306*P306,2)</f>
        <v>0</v>
      </c>
      <c r="R306" s="158" t="s">
        <v>455</v>
      </c>
      <c r="S306" s="158" t="s">
        <v>150</v>
      </c>
      <c r="T306" s="158" t="s">
        <v>150</v>
      </c>
      <c r="U306" s="158">
        <v>0</v>
      </c>
      <c r="V306" s="158">
        <f>ROUND(E306*U306,2)</f>
        <v>0</v>
      </c>
      <c r="W306" s="158"/>
      <c r="X306" s="158" t="s">
        <v>456</v>
      </c>
      <c r="Y306" s="158" t="s">
        <v>152</v>
      </c>
      <c r="Z306" s="147"/>
      <c r="AA306" s="147"/>
      <c r="AB306" s="147"/>
      <c r="AC306" s="147"/>
      <c r="AD306" s="147"/>
      <c r="AE306" s="147"/>
      <c r="AF306" s="147"/>
      <c r="AG306" s="147" t="s">
        <v>457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2" x14ac:dyDescent="0.2">
      <c r="A307" s="154"/>
      <c r="B307" s="155"/>
      <c r="C307" s="192" t="s">
        <v>515</v>
      </c>
      <c r="D307" s="160"/>
      <c r="E307" s="161">
        <v>118.72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7"/>
      <c r="AA307" s="147"/>
      <c r="AB307" s="147"/>
      <c r="AC307" s="147"/>
      <c r="AD307" s="147"/>
      <c r="AE307" s="147"/>
      <c r="AF307" s="147"/>
      <c r="AG307" s="147" t="s">
        <v>155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92" t="s">
        <v>516</v>
      </c>
      <c r="D308" s="160"/>
      <c r="E308" s="161">
        <v>8.8838399999999993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155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82">
        <v>113</v>
      </c>
      <c r="B309" s="183" t="s">
        <v>517</v>
      </c>
      <c r="C309" s="193" t="s">
        <v>518</v>
      </c>
      <c r="D309" s="184" t="s">
        <v>182</v>
      </c>
      <c r="E309" s="185">
        <v>2.90869</v>
      </c>
      <c r="F309" s="186"/>
      <c r="G309" s="187">
        <f>ROUND(E309*F309,2)</f>
        <v>0</v>
      </c>
      <c r="H309" s="159"/>
      <c r="I309" s="158">
        <f>ROUND(E309*H309,2)</f>
        <v>0</v>
      </c>
      <c r="J309" s="159"/>
      <c r="K309" s="158">
        <f>ROUND(E309*J309,2)</f>
        <v>0</v>
      </c>
      <c r="L309" s="158">
        <v>21</v>
      </c>
      <c r="M309" s="158">
        <f>G309*(1+L309/100)</f>
        <v>0</v>
      </c>
      <c r="N309" s="157">
        <v>0</v>
      </c>
      <c r="O309" s="157">
        <f>ROUND(E309*N309,2)</f>
        <v>0</v>
      </c>
      <c r="P309" s="157">
        <v>0</v>
      </c>
      <c r="Q309" s="157">
        <f>ROUND(E309*P309,2)</f>
        <v>0</v>
      </c>
      <c r="R309" s="158"/>
      <c r="S309" s="158" t="s">
        <v>150</v>
      </c>
      <c r="T309" s="158" t="s">
        <v>150</v>
      </c>
      <c r="U309" s="158">
        <v>1.5980000000000001</v>
      </c>
      <c r="V309" s="158">
        <f>ROUND(E309*U309,2)</f>
        <v>4.6500000000000004</v>
      </c>
      <c r="W309" s="158"/>
      <c r="X309" s="158" t="s">
        <v>369</v>
      </c>
      <c r="Y309" s="158" t="s">
        <v>152</v>
      </c>
      <c r="Z309" s="147"/>
      <c r="AA309" s="147"/>
      <c r="AB309" s="147"/>
      <c r="AC309" s="147"/>
      <c r="AD309" s="147"/>
      <c r="AE309" s="147"/>
      <c r="AF309" s="147"/>
      <c r="AG309" s="147" t="s">
        <v>370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x14ac:dyDescent="0.2">
      <c r="A310" s="169" t="s">
        <v>145</v>
      </c>
      <c r="B310" s="170" t="s">
        <v>102</v>
      </c>
      <c r="C310" s="190" t="s">
        <v>103</v>
      </c>
      <c r="D310" s="171"/>
      <c r="E310" s="172"/>
      <c r="F310" s="173"/>
      <c r="G310" s="174">
        <f>SUMIF(AG311:AG323,"&lt;&gt;NOR",G311:G323)</f>
        <v>0</v>
      </c>
      <c r="H310" s="168"/>
      <c r="I310" s="168">
        <f>SUM(I311:I323)</f>
        <v>0</v>
      </c>
      <c r="J310" s="168"/>
      <c r="K310" s="168">
        <f>SUM(K311:K323)</f>
        <v>0</v>
      </c>
      <c r="L310" s="168"/>
      <c r="M310" s="168">
        <f>SUM(M311:M323)</f>
        <v>0</v>
      </c>
      <c r="N310" s="167"/>
      <c r="O310" s="167">
        <f>SUM(O311:O323)</f>
        <v>0.05</v>
      </c>
      <c r="P310" s="167"/>
      <c r="Q310" s="167">
        <f>SUM(Q311:Q323)</f>
        <v>0.12</v>
      </c>
      <c r="R310" s="168"/>
      <c r="S310" s="168"/>
      <c r="T310" s="168"/>
      <c r="U310" s="168"/>
      <c r="V310" s="168">
        <f>SUM(V311:V323)</f>
        <v>11.219999999999999</v>
      </c>
      <c r="W310" s="168"/>
      <c r="X310" s="168"/>
      <c r="Y310" s="168"/>
      <c r="AG310" t="s">
        <v>146</v>
      </c>
    </row>
    <row r="311" spans="1:60" outlineLevel="1" x14ac:dyDescent="0.2">
      <c r="A311" s="176">
        <v>114</v>
      </c>
      <c r="B311" s="177" t="s">
        <v>519</v>
      </c>
      <c r="C311" s="191" t="s">
        <v>520</v>
      </c>
      <c r="D311" s="178" t="s">
        <v>176</v>
      </c>
      <c r="E311" s="179">
        <v>59.22</v>
      </c>
      <c r="F311" s="180"/>
      <c r="G311" s="181">
        <f>ROUND(E311*F311,2)</f>
        <v>0</v>
      </c>
      <c r="H311" s="159"/>
      <c r="I311" s="158">
        <f>ROUND(E311*H311,2)</f>
        <v>0</v>
      </c>
      <c r="J311" s="159"/>
      <c r="K311" s="158">
        <f>ROUND(E311*J311,2)</f>
        <v>0</v>
      </c>
      <c r="L311" s="158">
        <v>21</v>
      </c>
      <c r="M311" s="158">
        <f>G311*(1+L311/100)</f>
        <v>0</v>
      </c>
      <c r="N311" s="157">
        <v>0</v>
      </c>
      <c r="O311" s="157">
        <f>ROUND(E311*N311,2)</f>
        <v>0</v>
      </c>
      <c r="P311" s="157">
        <v>8.0000000000000007E-5</v>
      </c>
      <c r="Q311" s="157">
        <f>ROUND(E311*P311,2)</f>
        <v>0</v>
      </c>
      <c r="R311" s="158"/>
      <c r="S311" s="158" t="s">
        <v>150</v>
      </c>
      <c r="T311" s="158" t="s">
        <v>150</v>
      </c>
      <c r="U311" s="158">
        <v>0.04</v>
      </c>
      <c r="V311" s="158">
        <f>ROUND(E311*U311,2)</f>
        <v>2.37</v>
      </c>
      <c r="W311" s="158"/>
      <c r="X311" s="158" t="s">
        <v>151</v>
      </c>
      <c r="Y311" s="158" t="s">
        <v>152</v>
      </c>
      <c r="Z311" s="147"/>
      <c r="AA311" s="147"/>
      <c r="AB311" s="147"/>
      <c r="AC311" s="147"/>
      <c r="AD311" s="147"/>
      <c r="AE311" s="147"/>
      <c r="AF311" s="147"/>
      <c r="AG311" s="147" t="s">
        <v>153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2" x14ac:dyDescent="0.2">
      <c r="A312" s="154"/>
      <c r="B312" s="155"/>
      <c r="C312" s="192" t="s">
        <v>304</v>
      </c>
      <c r="D312" s="160"/>
      <c r="E312" s="161">
        <v>31.6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7"/>
      <c r="AA312" s="147"/>
      <c r="AB312" s="147"/>
      <c r="AC312" s="147"/>
      <c r="AD312" s="147"/>
      <c r="AE312" s="147"/>
      <c r="AF312" s="147"/>
      <c r="AG312" s="147" t="s">
        <v>155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92" t="s">
        <v>521</v>
      </c>
      <c r="D313" s="160"/>
      <c r="E313" s="161">
        <v>7.58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155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92" t="s">
        <v>522</v>
      </c>
      <c r="D314" s="160"/>
      <c r="E314" s="161">
        <v>10.08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155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192" t="s">
        <v>523</v>
      </c>
      <c r="D315" s="160"/>
      <c r="E315" s="161">
        <v>9.9600000000000009</v>
      </c>
      <c r="F315" s="158"/>
      <c r="G315" s="158"/>
      <c r="H315" s="158"/>
      <c r="I315" s="158"/>
      <c r="J315" s="158"/>
      <c r="K315" s="158"/>
      <c r="L315" s="158"/>
      <c r="M315" s="158"/>
      <c r="N315" s="157"/>
      <c r="O315" s="157"/>
      <c r="P315" s="157"/>
      <c r="Q315" s="157"/>
      <c r="R315" s="158"/>
      <c r="S315" s="158"/>
      <c r="T315" s="158"/>
      <c r="U315" s="158"/>
      <c r="V315" s="158"/>
      <c r="W315" s="158"/>
      <c r="X315" s="158"/>
      <c r="Y315" s="158"/>
      <c r="Z315" s="147"/>
      <c r="AA315" s="147"/>
      <c r="AB315" s="147"/>
      <c r="AC315" s="147"/>
      <c r="AD315" s="147"/>
      <c r="AE315" s="147"/>
      <c r="AF315" s="147"/>
      <c r="AG315" s="147" t="s">
        <v>155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6">
        <v>115</v>
      </c>
      <c r="B316" s="177" t="s">
        <v>524</v>
      </c>
      <c r="C316" s="191" t="s">
        <v>525</v>
      </c>
      <c r="D316" s="178" t="s">
        <v>167</v>
      </c>
      <c r="E316" s="179">
        <v>34.04</v>
      </c>
      <c r="F316" s="180"/>
      <c r="G316" s="181">
        <f>ROUND(E316*F316,2)</f>
        <v>0</v>
      </c>
      <c r="H316" s="159"/>
      <c r="I316" s="158">
        <f>ROUND(E316*H316,2)</f>
        <v>0</v>
      </c>
      <c r="J316" s="159"/>
      <c r="K316" s="158">
        <f>ROUND(E316*J316,2)</f>
        <v>0</v>
      </c>
      <c r="L316" s="158">
        <v>21</v>
      </c>
      <c r="M316" s="158">
        <f>G316*(1+L316/100)</f>
        <v>0</v>
      </c>
      <c r="N316" s="157">
        <v>0</v>
      </c>
      <c r="O316" s="157">
        <f>ROUND(E316*N316,2)</f>
        <v>0</v>
      </c>
      <c r="P316" s="157">
        <v>3.5000000000000001E-3</v>
      </c>
      <c r="Q316" s="157">
        <f>ROUND(E316*P316,2)</f>
        <v>0.12</v>
      </c>
      <c r="R316" s="158"/>
      <c r="S316" s="158" t="s">
        <v>150</v>
      </c>
      <c r="T316" s="158" t="s">
        <v>150</v>
      </c>
      <c r="U316" s="158">
        <v>0.26</v>
      </c>
      <c r="V316" s="158">
        <f>ROUND(E316*U316,2)</f>
        <v>8.85</v>
      </c>
      <c r="W316" s="158"/>
      <c r="X316" s="158" t="s">
        <v>151</v>
      </c>
      <c r="Y316" s="158" t="s">
        <v>152</v>
      </c>
      <c r="Z316" s="147"/>
      <c r="AA316" s="147"/>
      <c r="AB316" s="147"/>
      <c r="AC316" s="147"/>
      <c r="AD316" s="147"/>
      <c r="AE316" s="147"/>
      <c r="AF316" s="147"/>
      <c r="AG316" s="147" t="s">
        <v>153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2" x14ac:dyDescent="0.2">
      <c r="A317" s="154"/>
      <c r="B317" s="155"/>
      <c r="C317" s="192" t="s">
        <v>295</v>
      </c>
      <c r="D317" s="160"/>
      <c r="E317" s="161">
        <v>18.2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7"/>
      <c r="AA317" s="147"/>
      <c r="AB317" s="147"/>
      <c r="AC317" s="147"/>
      <c r="AD317" s="147"/>
      <c r="AE317" s="147"/>
      <c r="AF317" s="147"/>
      <c r="AG317" s="147" t="s">
        <v>155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 x14ac:dyDescent="0.2">
      <c r="A318" s="154"/>
      <c r="B318" s="155"/>
      <c r="C318" s="192" t="s">
        <v>526</v>
      </c>
      <c r="D318" s="160"/>
      <c r="E318" s="161">
        <v>6.34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155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">
      <c r="A319" s="154"/>
      <c r="B319" s="155"/>
      <c r="C319" s="192" t="s">
        <v>527</v>
      </c>
      <c r="D319" s="160"/>
      <c r="E319" s="161">
        <v>6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7"/>
      <c r="AA319" s="147"/>
      <c r="AB319" s="147"/>
      <c r="AC319" s="147"/>
      <c r="AD319" s="147"/>
      <c r="AE319" s="147"/>
      <c r="AF319" s="147"/>
      <c r="AG319" s="147" t="s">
        <v>155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192" t="s">
        <v>528</v>
      </c>
      <c r="D320" s="160"/>
      <c r="E320" s="161">
        <v>3.5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7"/>
      <c r="AA320" s="147"/>
      <c r="AB320" s="147"/>
      <c r="AC320" s="147"/>
      <c r="AD320" s="147"/>
      <c r="AE320" s="147"/>
      <c r="AF320" s="147"/>
      <c r="AG320" s="147" t="s">
        <v>155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ht="22.5" outlineLevel="1" x14ac:dyDescent="0.2">
      <c r="A321" s="176">
        <v>116</v>
      </c>
      <c r="B321" s="177" t="s">
        <v>529</v>
      </c>
      <c r="C321" s="191" t="s">
        <v>530</v>
      </c>
      <c r="D321" s="178" t="s">
        <v>167</v>
      </c>
      <c r="E321" s="179">
        <v>15.84</v>
      </c>
      <c r="F321" s="180"/>
      <c r="G321" s="181">
        <f>ROUND(E321*F321,2)</f>
        <v>0</v>
      </c>
      <c r="H321" s="159"/>
      <c r="I321" s="158">
        <f>ROUND(E321*H321,2)</f>
        <v>0</v>
      </c>
      <c r="J321" s="159"/>
      <c r="K321" s="158">
        <f>ROUND(E321*J321,2)</f>
        <v>0</v>
      </c>
      <c r="L321" s="158">
        <v>21</v>
      </c>
      <c r="M321" s="158">
        <f>G321*(1+L321/100)</f>
        <v>0</v>
      </c>
      <c r="N321" s="157">
        <v>3.47E-3</v>
      </c>
      <c r="O321" s="157">
        <f>ROUND(E321*N321,2)</f>
        <v>0.05</v>
      </c>
      <c r="P321" s="157">
        <v>0</v>
      </c>
      <c r="Q321" s="157">
        <f>ROUND(E321*P321,2)</f>
        <v>0</v>
      </c>
      <c r="R321" s="158"/>
      <c r="S321" s="158" t="s">
        <v>150</v>
      </c>
      <c r="T321" s="158" t="s">
        <v>183</v>
      </c>
      <c r="U321" s="158">
        <v>0</v>
      </c>
      <c r="V321" s="158">
        <f>ROUND(E321*U321,2)</f>
        <v>0</v>
      </c>
      <c r="W321" s="158"/>
      <c r="X321" s="158" t="s">
        <v>184</v>
      </c>
      <c r="Y321" s="158" t="s">
        <v>152</v>
      </c>
      <c r="Z321" s="147"/>
      <c r="AA321" s="147"/>
      <c r="AB321" s="147"/>
      <c r="AC321" s="147"/>
      <c r="AD321" s="147"/>
      <c r="AE321" s="147"/>
      <c r="AF321" s="147"/>
      <c r="AG321" s="147" t="s">
        <v>185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ht="22.5" outlineLevel="2" x14ac:dyDescent="0.2">
      <c r="A322" s="154"/>
      <c r="B322" s="155"/>
      <c r="C322" s="266" t="s">
        <v>531</v>
      </c>
      <c r="D322" s="267"/>
      <c r="E322" s="267"/>
      <c r="F322" s="267"/>
      <c r="G322" s="267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7"/>
      <c r="AA322" s="147"/>
      <c r="AB322" s="147"/>
      <c r="AC322" s="147"/>
      <c r="AD322" s="147"/>
      <c r="AE322" s="147"/>
      <c r="AF322" s="147"/>
      <c r="AG322" s="147" t="s">
        <v>178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88" t="str">
        <f>C322</f>
        <v>PVC tl. 2 mm tl. nášlapné vrstvy 0,7 mm např. Fatrafloor, dekor dle výběru investora, PUR ochranná vrstva, odolnost proti bakteriím, protiskluz tř.33</v>
      </c>
      <c r="BB322" s="147"/>
      <c r="BC322" s="147"/>
      <c r="BD322" s="147"/>
      <c r="BE322" s="147"/>
      <c r="BF322" s="147"/>
      <c r="BG322" s="147"/>
      <c r="BH322" s="147"/>
    </row>
    <row r="323" spans="1:60" outlineLevel="2" x14ac:dyDescent="0.2">
      <c r="A323" s="154"/>
      <c r="B323" s="155"/>
      <c r="C323" s="192" t="s">
        <v>247</v>
      </c>
      <c r="D323" s="160"/>
      <c r="E323" s="161">
        <v>15.84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7"/>
      <c r="AA323" s="147"/>
      <c r="AB323" s="147"/>
      <c r="AC323" s="147"/>
      <c r="AD323" s="147"/>
      <c r="AE323" s="147"/>
      <c r="AF323" s="147"/>
      <c r="AG323" s="147" t="s">
        <v>155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x14ac:dyDescent="0.2">
      <c r="A324" s="169" t="s">
        <v>145</v>
      </c>
      <c r="B324" s="170" t="s">
        <v>104</v>
      </c>
      <c r="C324" s="190" t="s">
        <v>105</v>
      </c>
      <c r="D324" s="171"/>
      <c r="E324" s="172"/>
      <c r="F324" s="173"/>
      <c r="G324" s="174">
        <f>SUMIF(AG325:AG344,"&lt;&gt;NOR",G325:G344)</f>
        <v>0</v>
      </c>
      <c r="H324" s="168"/>
      <c r="I324" s="168">
        <f>SUM(I325:I344)</f>
        <v>0</v>
      </c>
      <c r="J324" s="168"/>
      <c r="K324" s="168">
        <f>SUM(K325:K344)</f>
        <v>0</v>
      </c>
      <c r="L324" s="168"/>
      <c r="M324" s="168">
        <f>SUM(M325:M344)</f>
        <v>0</v>
      </c>
      <c r="N324" s="167"/>
      <c r="O324" s="167">
        <f>SUM(O325:O344)</f>
        <v>2.13</v>
      </c>
      <c r="P324" s="167"/>
      <c r="Q324" s="167">
        <f>SUM(Q325:Q344)</f>
        <v>0</v>
      </c>
      <c r="R324" s="168"/>
      <c r="S324" s="168"/>
      <c r="T324" s="168"/>
      <c r="U324" s="168"/>
      <c r="V324" s="168">
        <f>SUM(V325:V344)</f>
        <v>159.86999999999998</v>
      </c>
      <c r="W324" s="168"/>
      <c r="X324" s="168"/>
      <c r="Y324" s="168"/>
      <c r="AG324" t="s">
        <v>146</v>
      </c>
    </row>
    <row r="325" spans="1:60" outlineLevel="1" x14ac:dyDescent="0.2">
      <c r="A325" s="176">
        <v>117</v>
      </c>
      <c r="B325" s="177" t="s">
        <v>532</v>
      </c>
      <c r="C325" s="191" t="s">
        <v>533</v>
      </c>
      <c r="D325" s="178" t="s">
        <v>167</v>
      </c>
      <c r="E325" s="179">
        <v>108.96</v>
      </c>
      <c r="F325" s="180"/>
      <c r="G325" s="181">
        <f>ROUND(E325*F325,2)</f>
        <v>0</v>
      </c>
      <c r="H325" s="159"/>
      <c r="I325" s="158">
        <f>ROUND(E325*H325,2)</f>
        <v>0</v>
      </c>
      <c r="J325" s="159"/>
      <c r="K325" s="158">
        <f>ROUND(E325*J325,2)</f>
        <v>0</v>
      </c>
      <c r="L325" s="158">
        <v>21</v>
      </c>
      <c r="M325" s="158">
        <f>G325*(1+L325/100)</f>
        <v>0</v>
      </c>
      <c r="N325" s="157">
        <v>1.6000000000000001E-4</v>
      </c>
      <c r="O325" s="157">
        <f>ROUND(E325*N325,2)</f>
        <v>0.02</v>
      </c>
      <c r="P325" s="157">
        <v>0</v>
      </c>
      <c r="Q325" s="157">
        <f>ROUND(E325*P325,2)</f>
        <v>0</v>
      </c>
      <c r="R325" s="158"/>
      <c r="S325" s="158" t="s">
        <v>150</v>
      </c>
      <c r="T325" s="158" t="s">
        <v>150</v>
      </c>
      <c r="U325" s="158">
        <v>0.05</v>
      </c>
      <c r="V325" s="158">
        <f>ROUND(E325*U325,2)</f>
        <v>5.45</v>
      </c>
      <c r="W325" s="158"/>
      <c r="X325" s="158" t="s">
        <v>151</v>
      </c>
      <c r="Y325" s="158" t="s">
        <v>152</v>
      </c>
      <c r="Z325" s="147"/>
      <c r="AA325" s="147"/>
      <c r="AB325" s="147"/>
      <c r="AC325" s="147"/>
      <c r="AD325" s="147"/>
      <c r="AE325" s="147"/>
      <c r="AF325" s="147"/>
      <c r="AG325" s="147" t="s">
        <v>153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2" x14ac:dyDescent="0.2">
      <c r="A326" s="154"/>
      <c r="B326" s="155"/>
      <c r="C326" s="266" t="s">
        <v>534</v>
      </c>
      <c r="D326" s="267"/>
      <c r="E326" s="267"/>
      <c r="F326" s="267"/>
      <c r="G326" s="267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178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2" x14ac:dyDescent="0.2">
      <c r="A327" s="154"/>
      <c r="B327" s="155"/>
      <c r="C327" s="192" t="s">
        <v>535</v>
      </c>
      <c r="D327" s="160"/>
      <c r="E327" s="161">
        <v>24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155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92" t="s">
        <v>536</v>
      </c>
      <c r="D328" s="160"/>
      <c r="E328" s="161">
        <v>63.56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155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">
      <c r="A329" s="154"/>
      <c r="B329" s="155"/>
      <c r="C329" s="192" t="s">
        <v>537</v>
      </c>
      <c r="D329" s="160"/>
      <c r="E329" s="161">
        <v>21.4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7"/>
      <c r="AA329" s="147"/>
      <c r="AB329" s="147"/>
      <c r="AC329" s="147"/>
      <c r="AD329" s="147"/>
      <c r="AE329" s="147"/>
      <c r="AF329" s="147"/>
      <c r="AG329" s="147" t="s">
        <v>155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ht="22.5" outlineLevel="1" x14ac:dyDescent="0.2">
      <c r="A330" s="176">
        <v>118</v>
      </c>
      <c r="B330" s="177" t="s">
        <v>538</v>
      </c>
      <c r="C330" s="191" t="s">
        <v>539</v>
      </c>
      <c r="D330" s="178" t="s">
        <v>167</v>
      </c>
      <c r="E330" s="179">
        <v>108.96</v>
      </c>
      <c r="F330" s="180"/>
      <c r="G330" s="181">
        <f>ROUND(E330*F330,2)</f>
        <v>0</v>
      </c>
      <c r="H330" s="159"/>
      <c r="I330" s="158">
        <f>ROUND(E330*H330,2)</f>
        <v>0</v>
      </c>
      <c r="J330" s="159"/>
      <c r="K330" s="158">
        <f>ROUND(E330*J330,2)</f>
        <v>0</v>
      </c>
      <c r="L330" s="158">
        <v>21</v>
      </c>
      <c r="M330" s="158">
        <f>G330*(1+L330/100)</f>
        <v>0</v>
      </c>
      <c r="N330" s="157">
        <v>5.3499999999999997E-3</v>
      </c>
      <c r="O330" s="157">
        <f>ROUND(E330*N330,2)</f>
        <v>0.57999999999999996</v>
      </c>
      <c r="P330" s="157">
        <v>0</v>
      </c>
      <c r="Q330" s="157">
        <f>ROUND(E330*P330,2)</f>
        <v>0</v>
      </c>
      <c r="R330" s="158"/>
      <c r="S330" s="158" t="s">
        <v>150</v>
      </c>
      <c r="T330" s="158" t="s">
        <v>150</v>
      </c>
      <c r="U330" s="158">
        <v>1.29</v>
      </c>
      <c r="V330" s="158">
        <f>ROUND(E330*U330,2)</f>
        <v>140.56</v>
      </c>
      <c r="W330" s="158"/>
      <c r="X330" s="158" t="s">
        <v>151</v>
      </c>
      <c r="Y330" s="158" t="s">
        <v>152</v>
      </c>
      <c r="Z330" s="147"/>
      <c r="AA330" s="147"/>
      <c r="AB330" s="147"/>
      <c r="AC330" s="147"/>
      <c r="AD330" s="147"/>
      <c r="AE330" s="147"/>
      <c r="AF330" s="147"/>
      <c r="AG330" s="147" t="s">
        <v>153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2" x14ac:dyDescent="0.2">
      <c r="A331" s="154"/>
      <c r="B331" s="155"/>
      <c r="C331" s="192" t="s">
        <v>535</v>
      </c>
      <c r="D331" s="160"/>
      <c r="E331" s="161">
        <v>24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7"/>
      <c r="AA331" s="147"/>
      <c r="AB331" s="147"/>
      <c r="AC331" s="147"/>
      <c r="AD331" s="147"/>
      <c r="AE331" s="147"/>
      <c r="AF331" s="147"/>
      <c r="AG331" s="147" t="s">
        <v>155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192" t="s">
        <v>536</v>
      </c>
      <c r="D332" s="160"/>
      <c r="E332" s="161">
        <v>63.56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7"/>
      <c r="AA332" s="147"/>
      <c r="AB332" s="147"/>
      <c r="AC332" s="147"/>
      <c r="AD332" s="147"/>
      <c r="AE332" s="147"/>
      <c r="AF332" s="147"/>
      <c r="AG332" s="147" t="s">
        <v>155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 x14ac:dyDescent="0.2">
      <c r="A333" s="154"/>
      <c r="B333" s="155"/>
      <c r="C333" s="192" t="s">
        <v>537</v>
      </c>
      <c r="D333" s="160"/>
      <c r="E333" s="161">
        <v>21.4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155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6">
        <v>119</v>
      </c>
      <c r="B334" s="177" t="s">
        <v>540</v>
      </c>
      <c r="C334" s="191" t="s">
        <v>541</v>
      </c>
      <c r="D334" s="178" t="s">
        <v>176</v>
      </c>
      <c r="E334" s="179">
        <v>57.08</v>
      </c>
      <c r="F334" s="180"/>
      <c r="G334" s="181">
        <f>ROUND(E334*F334,2)</f>
        <v>0</v>
      </c>
      <c r="H334" s="159"/>
      <c r="I334" s="158">
        <f>ROUND(E334*H334,2)</f>
        <v>0</v>
      </c>
      <c r="J334" s="159"/>
      <c r="K334" s="158">
        <f>ROUND(E334*J334,2)</f>
        <v>0</v>
      </c>
      <c r="L334" s="158">
        <v>21</v>
      </c>
      <c r="M334" s="158">
        <f>G334*(1+L334/100)</f>
        <v>0</v>
      </c>
      <c r="N334" s="157">
        <v>4.2000000000000002E-4</v>
      </c>
      <c r="O334" s="157">
        <f>ROUND(E334*N334,2)</f>
        <v>0.02</v>
      </c>
      <c r="P334" s="157">
        <v>0</v>
      </c>
      <c r="Q334" s="157">
        <f>ROUND(E334*P334,2)</f>
        <v>0</v>
      </c>
      <c r="R334" s="158"/>
      <c r="S334" s="158" t="s">
        <v>150</v>
      </c>
      <c r="T334" s="158" t="s">
        <v>150</v>
      </c>
      <c r="U334" s="158">
        <v>0.12</v>
      </c>
      <c r="V334" s="158">
        <f>ROUND(E334*U334,2)</f>
        <v>6.85</v>
      </c>
      <c r="W334" s="158"/>
      <c r="X334" s="158" t="s">
        <v>151</v>
      </c>
      <c r="Y334" s="158" t="s">
        <v>152</v>
      </c>
      <c r="Z334" s="147"/>
      <c r="AA334" s="147"/>
      <c r="AB334" s="147"/>
      <c r="AC334" s="147"/>
      <c r="AD334" s="147"/>
      <c r="AE334" s="147"/>
      <c r="AF334" s="147"/>
      <c r="AG334" s="147" t="s">
        <v>153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2" x14ac:dyDescent="0.2">
      <c r="A335" s="154"/>
      <c r="B335" s="155"/>
      <c r="C335" s="192" t="s">
        <v>511</v>
      </c>
      <c r="D335" s="160"/>
      <c r="E335" s="161">
        <v>12.8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155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92" t="s">
        <v>388</v>
      </c>
      <c r="D336" s="160"/>
      <c r="E336" s="161">
        <v>32.68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155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92" t="s">
        <v>389</v>
      </c>
      <c r="D337" s="160"/>
      <c r="E337" s="161">
        <v>11.6</v>
      </c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155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76">
        <v>120</v>
      </c>
      <c r="B338" s="177" t="s">
        <v>542</v>
      </c>
      <c r="C338" s="191" t="s">
        <v>543</v>
      </c>
      <c r="D338" s="178" t="s">
        <v>176</v>
      </c>
      <c r="E338" s="179">
        <v>30</v>
      </c>
      <c r="F338" s="180"/>
      <c r="G338" s="181">
        <f>ROUND(E338*F338,2)</f>
        <v>0</v>
      </c>
      <c r="H338" s="159"/>
      <c r="I338" s="158">
        <f>ROUND(E338*H338,2)</f>
        <v>0</v>
      </c>
      <c r="J338" s="159"/>
      <c r="K338" s="158">
        <f>ROUND(E338*J338,2)</f>
        <v>0</v>
      </c>
      <c r="L338" s="158">
        <v>21</v>
      </c>
      <c r="M338" s="158">
        <f>G338*(1+L338/100)</f>
        <v>0</v>
      </c>
      <c r="N338" s="157">
        <v>6.6E-4</v>
      </c>
      <c r="O338" s="157">
        <f>ROUND(E338*N338,2)</f>
        <v>0.02</v>
      </c>
      <c r="P338" s="157">
        <v>0</v>
      </c>
      <c r="Q338" s="157">
        <f>ROUND(E338*P338,2)</f>
        <v>0</v>
      </c>
      <c r="R338" s="158"/>
      <c r="S338" s="158" t="s">
        <v>150</v>
      </c>
      <c r="T338" s="158" t="s">
        <v>150</v>
      </c>
      <c r="U338" s="158">
        <v>0.12</v>
      </c>
      <c r="V338" s="158">
        <f>ROUND(E338*U338,2)</f>
        <v>3.6</v>
      </c>
      <c r="W338" s="158"/>
      <c r="X338" s="158" t="s">
        <v>151</v>
      </c>
      <c r="Y338" s="158" t="s">
        <v>152</v>
      </c>
      <c r="Z338" s="147"/>
      <c r="AA338" s="147"/>
      <c r="AB338" s="147"/>
      <c r="AC338" s="147"/>
      <c r="AD338" s="147"/>
      <c r="AE338" s="147"/>
      <c r="AF338" s="147"/>
      <c r="AG338" s="147" t="s">
        <v>153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2" x14ac:dyDescent="0.2">
      <c r="A339" s="154"/>
      <c r="B339" s="155"/>
      <c r="C339" s="192" t="s">
        <v>544</v>
      </c>
      <c r="D339" s="160"/>
      <c r="E339" s="161">
        <v>30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7"/>
      <c r="AA339" s="147"/>
      <c r="AB339" s="147"/>
      <c r="AC339" s="147"/>
      <c r="AD339" s="147"/>
      <c r="AE339" s="147"/>
      <c r="AF339" s="147"/>
      <c r="AG339" s="147" t="s">
        <v>155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6">
        <v>121</v>
      </c>
      <c r="B340" s="177" t="s">
        <v>545</v>
      </c>
      <c r="C340" s="191" t="s">
        <v>546</v>
      </c>
      <c r="D340" s="178" t="s">
        <v>176</v>
      </c>
      <c r="E340" s="179">
        <v>18</v>
      </c>
      <c r="F340" s="180"/>
      <c r="G340" s="181">
        <f>ROUND(E340*F340,2)</f>
        <v>0</v>
      </c>
      <c r="H340" s="159"/>
      <c r="I340" s="158">
        <f>ROUND(E340*H340,2)</f>
        <v>0</v>
      </c>
      <c r="J340" s="159"/>
      <c r="K340" s="158">
        <f>ROUND(E340*J340,2)</f>
        <v>0</v>
      </c>
      <c r="L340" s="158">
        <v>21</v>
      </c>
      <c r="M340" s="158">
        <f>G340*(1+L340/100)</f>
        <v>0</v>
      </c>
      <c r="N340" s="157">
        <v>0</v>
      </c>
      <c r="O340" s="157">
        <f>ROUND(E340*N340,2)</f>
        <v>0</v>
      </c>
      <c r="P340" s="157">
        <v>0</v>
      </c>
      <c r="Q340" s="157">
        <f>ROUND(E340*P340,2)</f>
        <v>0</v>
      </c>
      <c r="R340" s="158"/>
      <c r="S340" s="158" t="s">
        <v>234</v>
      </c>
      <c r="T340" s="158" t="s">
        <v>235</v>
      </c>
      <c r="U340" s="158">
        <v>0</v>
      </c>
      <c r="V340" s="158">
        <f>ROUND(E340*U340,2)</f>
        <v>0</v>
      </c>
      <c r="W340" s="158"/>
      <c r="X340" s="158" t="s">
        <v>151</v>
      </c>
      <c r="Y340" s="158" t="s">
        <v>152</v>
      </c>
      <c r="Z340" s="147"/>
      <c r="AA340" s="147"/>
      <c r="AB340" s="147"/>
      <c r="AC340" s="147"/>
      <c r="AD340" s="147"/>
      <c r="AE340" s="147"/>
      <c r="AF340" s="147"/>
      <c r="AG340" s="147" t="s">
        <v>153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 x14ac:dyDescent="0.2">
      <c r="A341" s="154"/>
      <c r="B341" s="155"/>
      <c r="C341" s="192" t="s">
        <v>547</v>
      </c>
      <c r="D341" s="160"/>
      <c r="E341" s="161">
        <v>18</v>
      </c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155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ht="22.5" outlineLevel="1" x14ac:dyDescent="0.2">
      <c r="A342" s="176">
        <v>122</v>
      </c>
      <c r="B342" s="177" t="s">
        <v>548</v>
      </c>
      <c r="C342" s="191" t="s">
        <v>549</v>
      </c>
      <c r="D342" s="178" t="s">
        <v>167</v>
      </c>
      <c r="E342" s="179">
        <v>122.0352</v>
      </c>
      <c r="F342" s="180"/>
      <c r="G342" s="181">
        <f>ROUND(E342*F342,2)</f>
        <v>0</v>
      </c>
      <c r="H342" s="159"/>
      <c r="I342" s="158">
        <f>ROUND(E342*H342,2)</f>
        <v>0</v>
      </c>
      <c r="J342" s="159"/>
      <c r="K342" s="158">
        <f>ROUND(E342*J342,2)</f>
        <v>0</v>
      </c>
      <c r="L342" s="158">
        <v>21</v>
      </c>
      <c r="M342" s="158">
        <f>G342*(1+L342/100)</f>
        <v>0</v>
      </c>
      <c r="N342" s="157">
        <v>1.2200000000000001E-2</v>
      </c>
      <c r="O342" s="157">
        <f>ROUND(E342*N342,2)</f>
        <v>1.49</v>
      </c>
      <c r="P342" s="157">
        <v>0</v>
      </c>
      <c r="Q342" s="157">
        <f>ROUND(E342*P342,2)</f>
        <v>0</v>
      </c>
      <c r="R342" s="158" t="s">
        <v>455</v>
      </c>
      <c r="S342" s="158" t="s">
        <v>150</v>
      </c>
      <c r="T342" s="158" t="s">
        <v>150</v>
      </c>
      <c r="U342" s="158">
        <v>0</v>
      </c>
      <c r="V342" s="158">
        <f>ROUND(E342*U342,2)</f>
        <v>0</v>
      </c>
      <c r="W342" s="158"/>
      <c r="X342" s="158" t="s">
        <v>456</v>
      </c>
      <c r="Y342" s="158" t="s">
        <v>152</v>
      </c>
      <c r="Z342" s="147"/>
      <c r="AA342" s="147"/>
      <c r="AB342" s="147"/>
      <c r="AC342" s="147"/>
      <c r="AD342" s="147"/>
      <c r="AE342" s="147"/>
      <c r="AF342" s="147"/>
      <c r="AG342" s="147" t="s">
        <v>457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2" x14ac:dyDescent="0.2">
      <c r="A343" s="154"/>
      <c r="B343" s="155"/>
      <c r="C343" s="192" t="s">
        <v>550</v>
      </c>
      <c r="D343" s="160"/>
      <c r="E343" s="161">
        <v>122.0352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155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82">
        <v>123</v>
      </c>
      <c r="B344" s="183" t="s">
        <v>551</v>
      </c>
      <c r="C344" s="193" t="s">
        <v>552</v>
      </c>
      <c r="D344" s="184" t="s">
        <v>182</v>
      </c>
      <c r="E344" s="185">
        <v>2.1329699999999998</v>
      </c>
      <c r="F344" s="186"/>
      <c r="G344" s="187">
        <f>ROUND(E344*F344,2)</f>
        <v>0</v>
      </c>
      <c r="H344" s="159"/>
      <c r="I344" s="158">
        <f>ROUND(E344*H344,2)</f>
        <v>0</v>
      </c>
      <c r="J344" s="159"/>
      <c r="K344" s="158">
        <f>ROUND(E344*J344,2)</f>
        <v>0</v>
      </c>
      <c r="L344" s="158">
        <v>21</v>
      </c>
      <c r="M344" s="158">
        <f>G344*(1+L344/100)</f>
        <v>0</v>
      </c>
      <c r="N344" s="157">
        <v>0</v>
      </c>
      <c r="O344" s="157">
        <f>ROUND(E344*N344,2)</f>
        <v>0</v>
      </c>
      <c r="P344" s="157">
        <v>0</v>
      </c>
      <c r="Q344" s="157">
        <f>ROUND(E344*P344,2)</f>
        <v>0</v>
      </c>
      <c r="R344" s="158"/>
      <c r="S344" s="158" t="s">
        <v>150</v>
      </c>
      <c r="T344" s="158" t="s">
        <v>150</v>
      </c>
      <c r="U344" s="158">
        <v>1.5980000000000001</v>
      </c>
      <c r="V344" s="158">
        <f>ROUND(E344*U344,2)</f>
        <v>3.41</v>
      </c>
      <c r="W344" s="158"/>
      <c r="X344" s="158" t="s">
        <v>369</v>
      </c>
      <c r="Y344" s="158" t="s">
        <v>152</v>
      </c>
      <c r="Z344" s="147"/>
      <c r="AA344" s="147"/>
      <c r="AB344" s="147"/>
      <c r="AC344" s="147"/>
      <c r="AD344" s="147"/>
      <c r="AE344" s="147"/>
      <c r="AF344" s="147"/>
      <c r="AG344" s="147" t="s">
        <v>370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x14ac:dyDescent="0.2">
      <c r="A345" s="169" t="s">
        <v>145</v>
      </c>
      <c r="B345" s="170" t="s">
        <v>106</v>
      </c>
      <c r="C345" s="190" t="s">
        <v>107</v>
      </c>
      <c r="D345" s="171"/>
      <c r="E345" s="172"/>
      <c r="F345" s="173"/>
      <c r="G345" s="174">
        <f>SUMIF(AG346:AG352,"&lt;&gt;NOR",G346:G352)</f>
        <v>0</v>
      </c>
      <c r="H345" s="168"/>
      <c r="I345" s="168">
        <f>SUM(I346:I352)</f>
        <v>0</v>
      </c>
      <c r="J345" s="168"/>
      <c r="K345" s="168">
        <f>SUM(K346:K352)</f>
        <v>0</v>
      </c>
      <c r="L345" s="168"/>
      <c r="M345" s="168">
        <f>SUM(M346:M352)</f>
        <v>0</v>
      </c>
      <c r="N345" s="167"/>
      <c r="O345" s="167">
        <f>SUM(O346:O352)</f>
        <v>0.01</v>
      </c>
      <c r="P345" s="167"/>
      <c r="Q345" s="167">
        <f>SUM(Q346:Q352)</f>
        <v>0</v>
      </c>
      <c r="R345" s="168"/>
      <c r="S345" s="168"/>
      <c r="T345" s="168"/>
      <c r="U345" s="168"/>
      <c r="V345" s="168">
        <f>SUM(V346:V352)</f>
        <v>13.88</v>
      </c>
      <c r="W345" s="168"/>
      <c r="X345" s="168"/>
      <c r="Y345" s="168"/>
      <c r="AG345" t="s">
        <v>146</v>
      </c>
    </row>
    <row r="346" spans="1:60" outlineLevel="1" x14ac:dyDescent="0.2">
      <c r="A346" s="176">
        <v>124</v>
      </c>
      <c r="B346" s="177" t="s">
        <v>553</v>
      </c>
      <c r="C346" s="191" t="s">
        <v>554</v>
      </c>
      <c r="D346" s="178" t="s">
        <v>167</v>
      </c>
      <c r="E346" s="179">
        <v>21</v>
      </c>
      <c r="F346" s="180"/>
      <c r="G346" s="181">
        <f>ROUND(E346*F346,2)</f>
        <v>0</v>
      </c>
      <c r="H346" s="159"/>
      <c r="I346" s="158">
        <f>ROUND(E346*H346,2)</f>
        <v>0</v>
      </c>
      <c r="J346" s="159"/>
      <c r="K346" s="158">
        <f>ROUND(E346*J346,2)</f>
        <v>0</v>
      </c>
      <c r="L346" s="158">
        <v>21</v>
      </c>
      <c r="M346" s="158">
        <f>G346*(1+L346/100)</f>
        <v>0</v>
      </c>
      <c r="N346" s="157">
        <v>2.7999999999999998E-4</v>
      </c>
      <c r="O346" s="157">
        <f>ROUND(E346*N346,2)</f>
        <v>0.01</v>
      </c>
      <c r="P346" s="157">
        <v>0</v>
      </c>
      <c r="Q346" s="157">
        <f>ROUND(E346*P346,2)</f>
        <v>0</v>
      </c>
      <c r="R346" s="158"/>
      <c r="S346" s="158" t="s">
        <v>150</v>
      </c>
      <c r="T346" s="158" t="s">
        <v>150</v>
      </c>
      <c r="U346" s="158">
        <v>0.31</v>
      </c>
      <c r="V346" s="158">
        <f>ROUND(E346*U346,2)</f>
        <v>6.51</v>
      </c>
      <c r="W346" s="158"/>
      <c r="X346" s="158" t="s">
        <v>151</v>
      </c>
      <c r="Y346" s="158" t="s">
        <v>152</v>
      </c>
      <c r="Z346" s="147"/>
      <c r="AA346" s="147"/>
      <c r="AB346" s="147"/>
      <c r="AC346" s="147"/>
      <c r="AD346" s="147"/>
      <c r="AE346" s="147"/>
      <c r="AF346" s="147"/>
      <c r="AG346" s="147" t="s">
        <v>153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2" x14ac:dyDescent="0.2">
      <c r="A347" s="154"/>
      <c r="B347" s="155"/>
      <c r="C347" s="266" t="s">
        <v>555</v>
      </c>
      <c r="D347" s="267"/>
      <c r="E347" s="267"/>
      <c r="F347" s="267"/>
      <c r="G347" s="267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178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2" x14ac:dyDescent="0.2">
      <c r="A348" s="154"/>
      <c r="B348" s="155"/>
      <c r="C348" s="192" t="s">
        <v>556</v>
      </c>
      <c r="D348" s="160"/>
      <c r="E348" s="161">
        <v>21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155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76">
        <v>125</v>
      </c>
      <c r="B349" s="177" t="s">
        <v>557</v>
      </c>
      <c r="C349" s="191" t="s">
        <v>558</v>
      </c>
      <c r="D349" s="178" t="s">
        <v>167</v>
      </c>
      <c r="E349" s="179">
        <v>42</v>
      </c>
      <c r="F349" s="180"/>
      <c r="G349" s="181">
        <f>ROUND(E349*F349,2)</f>
        <v>0</v>
      </c>
      <c r="H349" s="159"/>
      <c r="I349" s="158">
        <f>ROUND(E349*H349,2)</f>
        <v>0</v>
      </c>
      <c r="J349" s="159"/>
      <c r="K349" s="158">
        <f>ROUND(E349*J349,2)</f>
        <v>0</v>
      </c>
      <c r="L349" s="158">
        <v>21</v>
      </c>
      <c r="M349" s="158">
        <f>G349*(1+L349/100)</f>
        <v>0</v>
      </c>
      <c r="N349" s="157">
        <v>8.0000000000000007E-5</v>
      </c>
      <c r="O349" s="157">
        <f>ROUND(E349*N349,2)</f>
        <v>0</v>
      </c>
      <c r="P349" s="157">
        <v>0</v>
      </c>
      <c r="Q349" s="157">
        <f>ROUND(E349*P349,2)</f>
        <v>0</v>
      </c>
      <c r="R349" s="158"/>
      <c r="S349" s="158" t="s">
        <v>150</v>
      </c>
      <c r="T349" s="158" t="s">
        <v>150</v>
      </c>
      <c r="U349" s="158">
        <v>0.16</v>
      </c>
      <c r="V349" s="158">
        <f>ROUND(E349*U349,2)</f>
        <v>6.72</v>
      </c>
      <c r="W349" s="158"/>
      <c r="X349" s="158" t="s">
        <v>151</v>
      </c>
      <c r="Y349" s="158" t="s">
        <v>152</v>
      </c>
      <c r="Z349" s="147"/>
      <c r="AA349" s="147"/>
      <c r="AB349" s="147"/>
      <c r="AC349" s="147"/>
      <c r="AD349" s="147"/>
      <c r="AE349" s="147"/>
      <c r="AF349" s="147"/>
      <c r="AG349" s="147" t="s">
        <v>153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2" x14ac:dyDescent="0.2">
      <c r="A350" s="154"/>
      <c r="B350" s="155"/>
      <c r="C350" s="192" t="s">
        <v>559</v>
      </c>
      <c r="D350" s="160"/>
      <c r="E350" s="161">
        <v>42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7"/>
      <c r="AA350" s="147"/>
      <c r="AB350" s="147"/>
      <c r="AC350" s="147"/>
      <c r="AD350" s="147"/>
      <c r="AE350" s="147"/>
      <c r="AF350" s="147"/>
      <c r="AG350" s="147" t="s">
        <v>155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76">
        <v>126</v>
      </c>
      <c r="B351" s="177" t="s">
        <v>560</v>
      </c>
      <c r="C351" s="191" t="s">
        <v>561</v>
      </c>
      <c r="D351" s="178" t="s">
        <v>167</v>
      </c>
      <c r="E351" s="179">
        <v>9.61</v>
      </c>
      <c r="F351" s="180"/>
      <c r="G351" s="181">
        <f>ROUND(E351*F351,2)</f>
        <v>0</v>
      </c>
      <c r="H351" s="159"/>
      <c r="I351" s="158">
        <f>ROUND(E351*H351,2)</f>
        <v>0</v>
      </c>
      <c r="J351" s="159"/>
      <c r="K351" s="158">
        <f>ROUND(E351*J351,2)</f>
        <v>0</v>
      </c>
      <c r="L351" s="158">
        <v>21</v>
      </c>
      <c r="M351" s="158">
        <f>G351*(1+L351/100)</f>
        <v>0</v>
      </c>
      <c r="N351" s="157">
        <v>1.0000000000000001E-5</v>
      </c>
      <c r="O351" s="157">
        <f>ROUND(E351*N351,2)</f>
        <v>0</v>
      </c>
      <c r="P351" s="157">
        <v>0</v>
      </c>
      <c r="Q351" s="157">
        <f>ROUND(E351*P351,2)</f>
        <v>0</v>
      </c>
      <c r="R351" s="158"/>
      <c r="S351" s="158" t="s">
        <v>150</v>
      </c>
      <c r="T351" s="158" t="s">
        <v>150</v>
      </c>
      <c r="U351" s="158">
        <v>6.8000000000000005E-2</v>
      </c>
      <c r="V351" s="158">
        <f>ROUND(E351*U351,2)</f>
        <v>0.65</v>
      </c>
      <c r="W351" s="158"/>
      <c r="X351" s="158" t="s">
        <v>151</v>
      </c>
      <c r="Y351" s="158" t="s">
        <v>152</v>
      </c>
      <c r="Z351" s="147"/>
      <c r="AA351" s="147"/>
      <c r="AB351" s="147"/>
      <c r="AC351" s="147"/>
      <c r="AD351" s="147"/>
      <c r="AE351" s="147"/>
      <c r="AF351" s="147"/>
      <c r="AG351" s="147" t="s">
        <v>153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2" x14ac:dyDescent="0.2">
      <c r="A352" s="154"/>
      <c r="B352" s="155"/>
      <c r="C352" s="192" t="s">
        <v>562</v>
      </c>
      <c r="D352" s="160"/>
      <c r="E352" s="161">
        <v>9.61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7"/>
      <c r="AA352" s="147"/>
      <c r="AB352" s="147"/>
      <c r="AC352" s="147"/>
      <c r="AD352" s="147"/>
      <c r="AE352" s="147"/>
      <c r="AF352" s="147"/>
      <c r="AG352" s="147" t="s">
        <v>155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x14ac:dyDescent="0.2">
      <c r="A353" s="169" t="s">
        <v>145</v>
      </c>
      <c r="B353" s="170" t="s">
        <v>108</v>
      </c>
      <c r="C353" s="190" t="s">
        <v>109</v>
      </c>
      <c r="D353" s="171"/>
      <c r="E353" s="172"/>
      <c r="F353" s="173"/>
      <c r="G353" s="174">
        <f>SUMIF(AG354:AG403,"&lt;&gt;NOR",G354:G403)</f>
        <v>0</v>
      </c>
      <c r="H353" s="168"/>
      <c r="I353" s="168">
        <f>SUM(I354:I403)</f>
        <v>0</v>
      </c>
      <c r="J353" s="168"/>
      <c r="K353" s="168">
        <f>SUM(K354:K403)</f>
        <v>0</v>
      </c>
      <c r="L353" s="168"/>
      <c r="M353" s="168">
        <f>SUM(M354:M403)</f>
        <v>0</v>
      </c>
      <c r="N353" s="167"/>
      <c r="O353" s="167">
        <f>SUM(O354:O403)</f>
        <v>0.16</v>
      </c>
      <c r="P353" s="167"/>
      <c r="Q353" s="167">
        <f>SUM(Q354:Q403)</f>
        <v>0.57999999999999996</v>
      </c>
      <c r="R353" s="168"/>
      <c r="S353" s="168"/>
      <c r="T353" s="168"/>
      <c r="U353" s="168"/>
      <c r="V353" s="168">
        <f>SUM(V354:V403)</f>
        <v>122.69999999999999</v>
      </c>
      <c r="W353" s="168"/>
      <c r="X353" s="168"/>
      <c r="Y353" s="168"/>
      <c r="AG353" t="s">
        <v>146</v>
      </c>
    </row>
    <row r="354" spans="1:60" outlineLevel="1" x14ac:dyDescent="0.2">
      <c r="A354" s="176">
        <v>127</v>
      </c>
      <c r="B354" s="177" t="s">
        <v>563</v>
      </c>
      <c r="C354" s="191" t="s">
        <v>564</v>
      </c>
      <c r="D354" s="178" t="s">
        <v>167</v>
      </c>
      <c r="E354" s="179">
        <v>648.53399999999999</v>
      </c>
      <c r="F354" s="180"/>
      <c r="G354" s="181">
        <f>ROUND(E354*F354,2)</f>
        <v>0</v>
      </c>
      <c r="H354" s="159"/>
      <c r="I354" s="158">
        <f>ROUND(E354*H354,2)</f>
        <v>0</v>
      </c>
      <c r="J354" s="159"/>
      <c r="K354" s="158">
        <f>ROUND(E354*J354,2)</f>
        <v>0</v>
      </c>
      <c r="L354" s="158">
        <v>21</v>
      </c>
      <c r="M354" s="158">
        <f>G354*(1+L354/100)</f>
        <v>0</v>
      </c>
      <c r="N354" s="157">
        <v>0</v>
      </c>
      <c r="O354" s="157">
        <f>ROUND(E354*N354,2)</f>
        <v>0</v>
      </c>
      <c r="P354" s="157">
        <v>8.9999999999999998E-4</v>
      </c>
      <c r="Q354" s="157">
        <f>ROUND(E354*P354,2)</f>
        <v>0.57999999999999996</v>
      </c>
      <c r="R354" s="158"/>
      <c r="S354" s="158" t="s">
        <v>150</v>
      </c>
      <c r="T354" s="158" t="s">
        <v>150</v>
      </c>
      <c r="U354" s="158">
        <v>0.08</v>
      </c>
      <c r="V354" s="158">
        <f>ROUND(E354*U354,2)</f>
        <v>51.88</v>
      </c>
      <c r="W354" s="158"/>
      <c r="X354" s="158" t="s">
        <v>151</v>
      </c>
      <c r="Y354" s="158" t="s">
        <v>152</v>
      </c>
      <c r="Z354" s="147"/>
      <c r="AA354" s="147"/>
      <c r="AB354" s="147"/>
      <c r="AC354" s="147"/>
      <c r="AD354" s="147"/>
      <c r="AE354" s="147"/>
      <c r="AF354" s="147"/>
      <c r="AG354" s="147" t="s">
        <v>153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2" x14ac:dyDescent="0.2">
      <c r="A355" s="154"/>
      <c r="B355" s="155"/>
      <c r="C355" s="192" t="s">
        <v>565</v>
      </c>
      <c r="D355" s="160"/>
      <c r="E355" s="161">
        <v>49.265000000000001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7"/>
      <c r="AA355" s="147"/>
      <c r="AB355" s="147"/>
      <c r="AC355" s="147"/>
      <c r="AD355" s="147"/>
      <c r="AE355" s="147"/>
      <c r="AF355" s="147"/>
      <c r="AG355" s="147" t="s">
        <v>155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 x14ac:dyDescent="0.2">
      <c r="A356" s="154"/>
      <c r="B356" s="155"/>
      <c r="C356" s="192" t="s">
        <v>566</v>
      </c>
      <c r="D356" s="160"/>
      <c r="E356" s="161">
        <v>113.4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155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92" t="s">
        <v>567</v>
      </c>
      <c r="D357" s="160"/>
      <c r="E357" s="161">
        <v>28.549499999999998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155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92" t="s">
        <v>568</v>
      </c>
      <c r="D358" s="160"/>
      <c r="E358" s="161">
        <v>45.563499999999998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155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92" t="s">
        <v>569</v>
      </c>
      <c r="D359" s="160"/>
      <c r="E359" s="161">
        <v>46.48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7"/>
      <c r="AA359" s="147"/>
      <c r="AB359" s="147"/>
      <c r="AC359" s="147"/>
      <c r="AD359" s="147"/>
      <c r="AE359" s="147"/>
      <c r="AF359" s="147"/>
      <c r="AG359" s="147" t="s">
        <v>155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3" x14ac:dyDescent="0.2">
      <c r="A360" s="154"/>
      <c r="B360" s="155"/>
      <c r="C360" s="192" t="s">
        <v>570</v>
      </c>
      <c r="D360" s="160"/>
      <c r="E360" s="161">
        <v>46.875</v>
      </c>
      <c r="F360" s="158"/>
      <c r="G360" s="158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58"/>
      <c r="Z360" s="147"/>
      <c r="AA360" s="147"/>
      <c r="AB360" s="147"/>
      <c r="AC360" s="147"/>
      <c r="AD360" s="147"/>
      <c r="AE360" s="147"/>
      <c r="AF360" s="147"/>
      <c r="AG360" s="147" t="s">
        <v>155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3" x14ac:dyDescent="0.2">
      <c r="A361" s="154"/>
      <c r="B361" s="155"/>
      <c r="C361" s="192" t="s">
        <v>571</v>
      </c>
      <c r="D361" s="160"/>
      <c r="E361" s="161">
        <v>135.923</v>
      </c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155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 x14ac:dyDescent="0.2">
      <c r="A362" s="154"/>
      <c r="B362" s="155"/>
      <c r="C362" s="192" t="s">
        <v>572</v>
      </c>
      <c r="D362" s="160"/>
      <c r="E362" s="161">
        <v>41.51</v>
      </c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7"/>
      <c r="AA362" s="147"/>
      <c r="AB362" s="147"/>
      <c r="AC362" s="147"/>
      <c r="AD362" s="147"/>
      <c r="AE362" s="147"/>
      <c r="AF362" s="147"/>
      <c r="AG362" s="147" t="s">
        <v>155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 x14ac:dyDescent="0.2">
      <c r="A363" s="154"/>
      <c r="B363" s="155"/>
      <c r="C363" s="192" t="s">
        <v>573</v>
      </c>
      <c r="D363" s="160"/>
      <c r="E363" s="161">
        <v>23.108499999999999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155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192" t="s">
        <v>574</v>
      </c>
      <c r="D364" s="160"/>
      <c r="E364" s="161">
        <v>19.790500000000002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7"/>
      <c r="AA364" s="147"/>
      <c r="AB364" s="147"/>
      <c r="AC364" s="147"/>
      <c r="AD364" s="147"/>
      <c r="AE364" s="147"/>
      <c r="AF364" s="147"/>
      <c r="AG364" s="147" t="s">
        <v>155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92" t="s">
        <v>575</v>
      </c>
      <c r="D365" s="160"/>
      <c r="E365" s="161">
        <v>26.11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155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92" t="s">
        <v>576</v>
      </c>
      <c r="D366" s="160"/>
      <c r="E366" s="161">
        <v>36.328000000000003</v>
      </c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155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92" t="s">
        <v>577</v>
      </c>
      <c r="D367" s="160"/>
      <c r="E367" s="161">
        <v>35.631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155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76">
        <v>128</v>
      </c>
      <c r="B368" s="177" t="s">
        <v>578</v>
      </c>
      <c r="C368" s="191" t="s">
        <v>579</v>
      </c>
      <c r="D368" s="178" t="s">
        <v>167</v>
      </c>
      <c r="E368" s="179">
        <v>535.40599999999995</v>
      </c>
      <c r="F368" s="180"/>
      <c r="G368" s="181">
        <f>ROUND(E368*F368,2)</f>
        <v>0</v>
      </c>
      <c r="H368" s="159"/>
      <c r="I368" s="158">
        <f>ROUND(E368*H368,2)</f>
        <v>0</v>
      </c>
      <c r="J368" s="159"/>
      <c r="K368" s="158">
        <f>ROUND(E368*J368,2)</f>
        <v>0</v>
      </c>
      <c r="L368" s="158">
        <v>21</v>
      </c>
      <c r="M368" s="158">
        <f>G368*(1+L368/100)</f>
        <v>0</v>
      </c>
      <c r="N368" s="157">
        <v>6.9999999999999994E-5</v>
      </c>
      <c r="O368" s="157">
        <f>ROUND(E368*N368,2)</f>
        <v>0.04</v>
      </c>
      <c r="P368" s="157">
        <v>0</v>
      </c>
      <c r="Q368" s="157">
        <f>ROUND(E368*P368,2)</f>
        <v>0</v>
      </c>
      <c r="R368" s="158"/>
      <c r="S368" s="158" t="s">
        <v>150</v>
      </c>
      <c r="T368" s="158" t="s">
        <v>150</v>
      </c>
      <c r="U368" s="158">
        <v>0.03</v>
      </c>
      <c r="V368" s="158">
        <f>ROUND(E368*U368,2)</f>
        <v>16.059999999999999</v>
      </c>
      <c r="W368" s="158"/>
      <c r="X368" s="158" t="s">
        <v>151</v>
      </c>
      <c r="Y368" s="158" t="s">
        <v>152</v>
      </c>
      <c r="Z368" s="147"/>
      <c r="AA368" s="147"/>
      <c r="AB368" s="147"/>
      <c r="AC368" s="147"/>
      <c r="AD368" s="147"/>
      <c r="AE368" s="147"/>
      <c r="AF368" s="147"/>
      <c r="AG368" s="147" t="s">
        <v>153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ht="33.75" outlineLevel="2" x14ac:dyDescent="0.2">
      <c r="A369" s="154"/>
      <c r="B369" s="155"/>
      <c r="C369" s="192" t="s">
        <v>192</v>
      </c>
      <c r="D369" s="160"/>
      <c r="E369" s="161">
        <v>121.84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155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 x14ac:dyDescent="0.2">
      <c r="A370" s="154"/>
      <c r="B370" s="155"/>
      <c r="C370" s="194" t="s">
        <v>212</v>
      </c>
      <c r="D370" s="165"/>
      <c r="E370" s="166">
        <v>121.84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155</v>
      </c>
      <c r="AH370" s="147">
        <v>1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92" t="s">
        <v>199</v>
      </c>
      <c r="D371" s="160"/>
      <c r="E371" s="161">
        <v>39.865000000000002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155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92" t="s">
        <v>200</v>
      </c>
      <c r="D372" s="160"/>
      <c r="E372" s="161">
        <v>95.2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7"/>
      <c r="AA372" s="147"/>
      <c r="AB372" s="147"/>
      <c r="AC372" s="147"/>
      <c r="AD372" s="147"/>
      <c r="AE372" s="147"/>
      <c r="AF372" s="147"/>
      <c r="AG372" s="147" t="s">
        <v>155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192" t="s">
        <v>201</v>
      </c>
      <c r="D373" s="160"/>
      <c r="E373" s="161">
        <v>25.049499999999998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7"/>
      <c r="AA373" s="147"/>
      <c r="AB373" s="147"/>
      <c r="AC373" s="147"/>
      <c r="AD373" s="147"/>
      <c r="AE373" s="147"/>
      <c r="AF373" s="147"/>
      <c r="AG373" s="147" t="s">
        <v>155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192" t="s">
        <v>202</v>
      </c>
      <c r="D374" s="160"/>
      <c r="E374" s="161">
        <v>37.663499999999999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155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">
      <c r="A375" s="154"/>
      <c r="B375" s="155"/>
      <c r="C375" s="192" t="s">
        <v>203</v>
      </c>
      <c r="D375" s="160"/>
      <c r="E375" s="161">
        <v>38.08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155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 x14ac:dyDescent="0.2">
      <c r="A376" s="154"/>
      <c r="B376" s="155"/>
      <c r="C376" s="192" t="s">
        <v>204</v>
      </c>
      <c r="D376" s="160"/>
      <c r="E376" s="161">
        <v>13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155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">
      <c r="A377" s="154"/>
      <c r="B377" s="155"/>
      <c r="C377" s="192" t="s">
        <v>205</v>
      </c>
      <c r="D377" s="160"/>
      <c r="E377" s="161">
        <v>32.68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155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92" t="s">
        <v>206</v>
      </c>
      <c r="D378" s="160"/>
      <c r="E378" s="161">
        <v>11.6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155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92" t="s">
        <v>207</v>
      </c>
      <c r="D379" s="160"/>
      <c r="E379" s="161">
        <v>20.4085</v>
      </c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7"/>
      <c r="AA379" s="147"/>
      <c r="AB379" s="147"/>
      <c r="AC379" s="147"/>
      <c r="AD379" s="147"/>
      <c r="AE379" s="147"/>
      <c r="AF379" s="147"/>
      <c r="AG379" s="147" t="s">
        <v>155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92" t="s">
        <v>208</v>
      </c>
      <c r="D380" s="160"/>
      <c r="E380" s="161">
        <v>17.790500000000002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7"/>
      <c r="AA380" s="147"/>
      <c r="AB380" s="147"/>
      <c r="AC380" s="147"/>
      <c r="AD380" s="147"/>
      <c r="AE380" s="147"/>
      <c r="AF380" s="147"/>
      <c r="AG380" s="147" t="s">
        <v>155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 x14ac:dyDescent="0.2">
      <c r="A381" s="154"/>
      <c r="B381" s="155"/>
      <c r="C381" s="192" t="s">
        <v>209</v>
      </c>
      <c r="D381" s="160"/>
      <c r="E381" s="161">
        <v>22.61</v>
      </c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7"/>
      <c r="AA381" s="147"/>
      <c r="AB381" s="147"/>
      <c r="AC381" s="147"/>
      <c r="AD381" s="147"/>
      <c r="AE381" s="147"/>
      <c r="AF381" s="147"/>
      <c r="AG381" s="147" t="s">
        <v>155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">
      <c r="A382" s="154"/>
      <c r="B382" s="155"/>
      <c r="C382" s="192" t="s">
        <v>210</v>
      </c>
      <c r="D382" s="160"/>
      <c r="E382" s="161">
        <v>29.988</v>
      </c>
      <c r="F382" s="158"/>
      <c r="G382" s="158"/>
      <c r="H382" s="158"/>
      <c r="I382" s="158"/>
      <c r="J382" s="158"/>
      <c r="K382" s="158"/>
      <c r="L382" s="158"/>
      <c r="M382" s="158"/>
      <c r="N382" s="157"/>
      <c r="O382" s="157"/>
      <c r="P382" s="157"/>
      <c r="Q382" s="157"/>
      <c r="R382" s="158"/>
      <c r="S382" s="158"/>
      <c r="T382" s="158"/>
      <c r="U382" s="158"/>
      <c r="V382" s="158"/>
      <c r="W382" s="158"/>
      <c r="X382" s="158"/>
      <c r="Y382" s="158"/>
      <c r="Z382" s="147"/>
      <c r="AA382" s="147"/>
      <c r="AB382" s="147"/>
      <c r="AC382" s="147"/>
      <c r="AD382" s="147"/>
      <c r="AE382" s="147"/>
      <c r="AF382" s="147"/>
      <c r="AG382" s="147" t="s">
        <v>155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3" x14ac:dyDescent="0.2">
      <c r="A383" s="154"/>
      <c r="B383" s="155"/>
      <c r="C383" s="192" t="s">
        <v>211</v>
      </c>
      <c r="D383" s="160"/>
      <c r="E383" s="161">
        <v>29.631</v>
      </c>
      <c r="F383" s="158"/>
      <c r="G383" s="158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7"/>
      <c r="AA383" s="147"/>
      <c r="AB383" s="147"/>
      <c r="AC383" s="147"/>
      <c r="AD383" s="147"/>
      <c r="AE383" s="147"/>
      <c r="AF383" s="147"/>
      <c r="AG383" s="147" t="s">
        <v>155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3" x14ac:dyDescent="0.2">
      <c r="A384" s="154"/>
      <c r="B384" s="155"/>
      <c r="C384" s="194" t="s">
        <v>212</v>
      </c>
      <c r="D384" s="165"/>
      <c r="E384" s="166">
        <v>413.56599999999997</v>
      </c>
      <c r="F384" s="158"/>
      <c r="G384" s="158"/>
      <c r="H384" s="158"/>
      <c r="I384" s="158"/>
      <c r="J384" s="158"/>
      <c r="K384" s="158"/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Y384" s="158"/>
      <c r="Z384" s="147"/>
      <c r="AA384" s="147"/>
      <c r="AB384" s="147"/>
      <c r="AC384" s="147"/>
      <c r="AD384" s="147"/>
      <c r="AE384" s="147"/>
      <c r="AF384" s="147"/>
      <c r="AG384" s="147" t="s">
        <v>155</v>
      </c>
      <c r="AH384" s="147">
        <v>1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76">
        <v>129</v>
      </c>
      <c r="B385" s="177" t="s">
        <v>580</v>
      </c>
      <c r="C385" s="191" t="s">
        <v>581</v>
      </c>
      <c r="D385" s="178" t="s">
        <v>167</v>
      </c>
      <c r="E385" s="179">
        <v>535.40599999999995</v>
      </c>
      <c r="F385" s="180"/>
      <c r="G385" s="181">
        <f>ROUND(E385*F385,2)</f>
        <v>0</v>
      </c>
      <c r="H385" s="159"/>
      <c r="I385" s="158">
        <f>ROUND(E385*H385,2)</f>
        <v>0</v>
      </c>
      <c r="J385" s="159"/>
      <c r="K385" s="158">
        <f>ROUND(E385*J385,2)</f>
        <v>0</v>
      </c>
      <c r="L385" s="158">
        <v>21</v>
      </c>
      <c r="M385" s="158">
        <f>G385*(1+L385/100)</f>
        <v>0</v>
      </c>
      <c r="N385" s="157">
        <v>1.4999999999999999E-4</v>
      </c>
      <c r="O385" s="157">
        <f>ROUND(E385*N385,2)</f>
        <v>0.08</v>
      </c>
      <c r="P385" s="157">
        <v>0</v>
      </c>
      <c r="Q385" s="157">
        <f>ROUND(E385*P385,2)</f>
        <v>0</v>
      </c>
      <c r="R385" s="158"/>
      <c r="S385" s="158" t="s">
        <v>150</v>
      </c>
      <c r="T385" s="158" t="s">
        <v>150</v>
      </c>
      <c r="U385" s="158">
        <v>0.1</v>
      </c>
      <c r="V385" s="158">
        <f>ROUND(E385*U385,2)</f>
        <v>53.54</v>
      </c>
      <c r="W385" s="158"/>
      <c r="X385" s="158" t="s">
        <v>151</v>
      </c>
      <c r="Y385" s="158" t="s">
        <v>152</v>
      </c>
      <c r="Z385" s="147"/>
      <c r="AA385" s="147"/>
      <c r="AB385" s="147"/>
      <c r="AC385" s="147"/>
      <c r="AD385" s="147"/>
      <c r="AE385" s="147"/>
      <c r="AF385" s="147"/>
      <c r="AG385" s="147" t="s">
        <v>153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ht="33.75" outlineLevel="2" x14ac:dyDescent="0.2">
      <c r="A386" s="154"/>
      <c r="B386" s="155"/>
      <c r="C386" s="192" t="s">
        <v>192</v>
      </c>
      <c r="D386" s="160"/>
      <c r="E386" s="161">
        <v>121.84</v>
      </c>
      <c r="F386" s="158"/>
      <c r="G386" s="158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58"/>
      <c r="Z386" s="147"/>
      <c r="AA386" s="147"/>
      <c r="AB386" s="147"/>
      <c r="AC386" s="147"/>
      <c r="AD386" s="147"/>
      <c r="AE386" s="147"/>
      <c r="AF386" s="147"/>
      <c r="AG386" s="147" t="s">
        <v>155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 x14ac:dyDescent="0.2">
      <c r="A387" s="154"/>
      <c r="B387" s="155"/>
      <c r="C387" s="194" t="s">
        <v>212</v>
      </c>
      <c r="D387" s="165"/>
      <c r="E387" s="166">
        <v>121.84</v>
      </c>
      <c r="F387" s="158"/>
      <c r="G387" s="158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58"/>
      <c r="Z387" s="147"/>
      <c r="AA387" s="147"/>
      <c r="AB387" s="147"/>
      <c r="AC387" s="147"/>
      <c r="AD387" s="147"/>
      <c r="AE387" s="147"/>
      <c r="AF387" s="147"/>
      <c r="AG387" s="147" t="s">
        <v>155</v>
      </c>
      <c r="AH387" s="147">
        <v>1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 x14ac:dyDescent="0.2">
      <c r="A388" s="154"/>
      <c r="B388" s="155"/>
      <c r="C388" s="192" t="s">
        <v>199</v>
      </c>
      <c r="D388" s="160"/>
      <c r="E388" s="161">
        <v>39.865000000000002</v>
      </c>
      <c r="F388" s="158"/>
      <c r="G388" s="158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7"/>
      <c r="AA388" s="147"/>
      <c r="AB388" s="147"/>
      <c r="AC388" s="147"/>
      <c r="AD388" s="147"/>
      <c r="AE388" s="147"/>
      <c r="AF388" s="147"/>
      <c r="AG388" s="147" t="s">
        <v>155</v>
      </c>
      <c r="AH388" s="147">
        <v>0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 x14ac:dyDescent="0.2">
      <c r="A389" s="154"/>
      <c r="B389" s="155"/>
      <c r="C389" s="192" t="s">
        <v>200</v>
      </c>
      <c r="D389" s="160"/>
      <c r="E389" s="161">
        <v>95.2</v>
      </c>
      <c r="F389" s="158"/>
      <c r="G389" s="1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7"/>
      <c r="AA389" s="147"/>
      <c r="AB389" s="147"/>
      <c r="AC389" s="147"/>
      <c r="AD389" s="147"/>
      <c r="AE389" s="147"/>
      <c r="AF389" s="147"/>
      <c r="AG389" s="147" t="s">
        <v>155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3" x14ac:dyDescent="0.2">
      <c r="A390" s="154"/>
      <c r="B390" s="155"/>
      <c r="C390" s="192" t="s">
        <v>201</v>
      </c>
      <c r="D390" s="160"/>
      <c r="E390" s="161">
        <v>25.049499999999998</v>
      </c>
      <c r="F390" s="158"/>
      <c r="G390" s="158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7"/>
      <c r="AA390" s="147"/>
      <c r="AB390" s="147"/>
      <c r="AC390" s="147"/>
      <c r="AD390" s="147"/>
      <c r="AE390" s="147"/>
      <c r="AF390" s="147"/>
      <c r="AG390" s="147" t="s">
        <v>155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3" x14ac:dyDescent="0.2">
      <c r="A391" s="154"/>
      <c r="B391" s="155"/>
      <c r="C391" s="192" t="s">
        <v>202</v>
      </c>
      <c r="D391" s="160"/>
      <c r="E391" s="161">
        <v>37.663499999999999</v>
      </c>
      <c r="F391" s="158"/>
      <c r="G391" s="158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7"/>
      <c r="AA391" s="147"/>
      <c r="AB391" s="147"/>
      <c r="AC391" s="147"/>
      <c r="AD391" s="147"/>
      <c r="AE391" s="147"/>
      <c r="AF391" s="147"/>
      <c r="AG391" s="147" t="s">
        <v>155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3" x14ac:dyDescent="0.2">
      <c r="A392" s="154"/>
      <c r="B392" s="155"/>
      <c r="C392" s="192" t="s">
        <v>203</v>
      </c>
      <c r="D392" s="160"/>
      <c r="E392" s="161">
        <v>38.08</v>
      </c>
      <c r="F392" s="158"/>
      <c r="G392" s="158"/>
      <c r="H392" s="158"/>
      <c r="I392" s="158"/>
      <c r="J392" s="158"/>
      <c r="K392" s="158"/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Y392" s="158"/>
      <c r="Z392" s="147"/>
      <c r="AA392" s="147"/>
      <c r="AB392" s="147"/>
      <c r="AC392" s="147"/>
      <c r="AD392" s="147"/>
      <c r="AE392" s="147"/>
      <c r="AF392" s="147"/>
      <c r="AG392" s="147" t="s">
        <v>155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3" x14ac:dyDescent="0.2">
      <c r="A393" s="154"/>
      <c r="B393" s="155"/>
      <c r="C393" s="192" t="s">
        <v>204</v>
      </c>
      <c r="D393" s="160"/>
      <c r="E393" s="161">
        <v>13</v>
      </c>
      <c r="F393" s="158"/>
      <c r="G393" s="158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7"/>
      <c r="AA393" s="147"/>
      <c r="AB393" s="147"/>
      <c r="AC393" s="147"/>
      <c r="AD393" s="147"/>
      <c r="AE393" s="147"/>
      <c r="AF393" s="147"/>
      <c r="AG393" s="147" t="s">
        <v>155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3" x14ac:dyDescent="0.2">
      <c r="A394" s="154"/>
      <c r="B394" s="155"/>
      <c r="C394" s="192" t="s">
        <v>205</v>
      </c>
      <c r="D394" s="160"/>
      <c r="E394" s="161">
        <v>32.68</v>
      </c>
      <c r="F394" s="158"/>
      <c r="G394" s="158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58"/>
      <c r="Z394" s="147"/>
      <c r="AA394" s="147"/>
      <c r="AB394" s="147"/>
      <c r="AC394" s="147"/>
      <c r="AD394" s="147"/>
      <c r="AE394" s="147"/>
      <c r="AF394" s="147"/>
      <c r="AG394" s="147" t="s">
        <v>155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3" x14ac:dyDescent="0.2">
      <c r="A395" s="154"/>
      <c r="B395" s="155"/>
      <c r="C395" s="192" t="s">
        <v>206</v>
      </c>
      <c r="D395" s="160"/>
      <c r="E395" s="161">
        <v>11.6</v>
      </c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7"/>
      <c r="AA395" s="147"/>
      <c r="AB395" s="147"/>
      <c r="AC395" s="147"/>
      <c r="AD395" s="147"/>
      <c r="AE395" s="147"/>
      <c r="AF395" s="147"/>
      <c r="AG395" s="147" t="s">
        <v>155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 x14ac:dyDescent="0.2">
      <c r="A396" s="154"/>
      <c r="B396" s="155"/>
      <c r="C396" s="192" t="s">
        <v>207</v>
      </c>
      <c r="D396" s="160"/>
      <c r="E396" s="161">
        <v>20.4085</v>
      </c>
      <c r="F396" s="158"/>
      <c r="G396" s="158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7"/>
      <c r="AA396" s="147"/>
      <c r="AB396" s="147"/>
      <c r="AC396" s="147"/>
      <c r="AD396" s="147"/>
      <c r="AE396" s="147"/>
      <c r="AF396" s="147"/>
      <c r="AG396" s="147" t="s">
        <v>155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3" x14ac:dyDescent="0.2">
      <c r="A397" s="154"/>
      <c r="B397" s="155"/>
      <c r="C397" s="192" t="s">
        <v>208</v>
      </c>
      <c r="D397" s="160"/>
      <c r="E397" s="161">
        <v>17.790500000000002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7"/>
      <c r="AA397" s="147"/>
      <c r="AB397" s="147"/>
      <c r="AC397" s="147"/>
      <c r="AD397" s="147"/>
      <c r="AE397" s="147"/>
      <c r="AF397" s="147"/>
      <c r="AG397" s="147" t="s">
        <v>155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3" x14ac:dyDescent="0.2">
      <c r="A398" s="154"/>
      <c r="B398" s="155"/>
      <c r="C398" s="192" t="s">
        <v>209</v>
      </c>
      <c r="D398" s="160"/>
      <c r="E398" s="161">
        <v>22.61</v>
      </c>
      <c r="F398" s="158"/>
      <c r="G398" s="158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58"/>
      <c r="Z398" s="147"/>
      <c r="AA398" s="147"/>
      <c r="AB398" s="147"/>
      <c r="AC398" s="147"/>
      <c r="AD398" s="147"/>
      <c r="AE398" s="147"/>
      <c r="AF398" s="147"/>
      <c r="AG398" s="147" t="s">
        <v>155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 x14ac:dyDescent="0.2">
      <c r="A399" s="154"/>
      <c r="B399" s="155"/>
      <c r="C399" s="192" t="s">
        <v>210</v>
      </c>
      <c r="D399" s="160"/>
      <c r="E399" s="161">
        <v>29.988</v>
      </c>
      <c r="F399" s="158"/>
      <c r="G399" s="158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58"/>
      <c r="Z399" s="147"/>
      <c r="AA399" s="147"/>
      <c r="AB399" s="147"/>
      <c r="AC399" s="147"/>
      <c r="AD399" s="147"/>
      <c r="AE399" s="147"/>
      <c r="AF399" s="147"/>
      <c r="AG399" s="147" t="s">
        <v>155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 x14ac:dyDescent="0.2">
      <c r="A400" s="154"/>
      <c r="B400" s="155"/>
      <c r="C400" s="192" t="s">
        <v>211</v>
      </c>
      <c r="D400" s="160"/>
      <c r="E400" s="161">
        <v>29.631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7"/>
      <c r="AA400" s="147"/>
      <c r="AB400" s="147"/>
      <c r="AC400" s="147"/>
      <c r="AD400" s="147"/>
      <c r="AE400" s="147"/>
      <c r="AF400" s="147"/>
      <c r="AG400" s="147" t="s">
        <v>155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 x14ac:dyDescent="0.2">
      <c r="A401" s="154"/>
      <c r="B401" s="155"/>
      <c r="C401" s="194" t="s">
        <v>212</v>
      </c>
      <c r="D401" s="165"/>
      <c r="E401" s="166">
        <v>413.56599999999997</v>
      </c>
      <c r="F401" s="158"/>
      <c r="G401" s="158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58"/>
      <c r="Z401" s="147"/>
      <c r="AA401" s="147"/>
      <c r="AB401" s="147"/>
      <c r="AC401" s="147"/>
      <c r="AD401" s="147"/>
      <c r="AE401" s="147"/>
      <c r="AF401" s="147"/>
      <c r="AG401" s="147" t="s">
        <v>155</v>
      </c>
      <c r="AH401" s="147">
        <v>1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ht="22.5" outlineLevel="1" x14ac:dyDescent="0.2">
      <c r="A402" s="176">
        <v>130</v>
      </c>
      <c r="B402" s="177" t="s">
        <v>582</v>
      </c>
      <c r="C402" s="191" t="s">
        <v>583</v>
      </c>
      <c r="D402" s="178" t="s">
        <v>167</v>
      </c>
      <c r="E402" s="179">
        <v>121.84</v>
      </c>
      <c r="F402" s="180"/>
      <c r="G402" s="181">
        <f>ROUND(E402*F402,2)</f>
        <v>0</v>
      </c>
      <c r="H402" s="159"/>
      <c r="I402" s="158">
        <f>ROUND(E402*H402,2)</f>
        <v>0</v>
      </c>
      <c r="J402" s="159"/>
      <c r="K402" s="158">
        <f>ROUND(E402*J402,2)</f>
        <v>0</v>
      </c>
      <c r="L402" s="158">
        <v>21</v>
      </c>
      <c r="M402" s="158">
        <f>G402*(1+L402/100)</f>
        <v>0</v>
      </c>
      <c r="N402" s="157">
        <v>3.5E-4</v>
      </c>
      <c r="O402" s="157">
        <f>ROUND(E402*N402,2)</f>
        <v>0.04</v>
      </c>
      <c r="P402" s="157">
        <v>0</v>
      </c>
      <c r="Q402" s="157">
        <f>ROUND(E402*P402,2)</f>
        <v>0</v>
      </c>
      <c r="R402" s="158"/>
      <c r="S402" s="158" t="s">
        <v>150</v>
      </c>
      <c r="T402" s="158" t="s">
        <v>150</v>
      </c>
      <c r="U402" s="158">
        <v>0.01</v>
      </c>
      <c r="V402" s="158">
        <f>ROUND(E402*U402,2)</f>
        <v>1.22</v>
      </c>
      <c r="W402" s="158"/>
      <c r="X402" s="158" t="s">
        <v>151</v>
      </c>
      <c r="Y402" s="158" t="s">
        <v>152</v>
      </c>
      <c r="Z402" s="147"/>
      <c r="AA402" s="147"/>
      <c r="AB402" s="147"/>
      <c r="AC402" s="147"/>
      <c r="AD402" s="147"/>
      <c r="AE402" s="147"/>
      <c r="AF402" s="147"/>
      <c r="AG402" s="147" t="s">
        <v>153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33.75" outlineLevel="2" x14ac:dyDescent="0.2">
      <c r="A403" s="154"/>
      <c r="B403" s="155"/>
      <c r="C403" s="192" t="s">
        <v>192</v>
      </c>
      <c r="D403" s="160"/>
      <c r="E403" s="161">
        <v>121.84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155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x14ac:dyDescent="0.2">
      <c r="A404" s="169" t="s">
        <v>145</v>
      </c>
      <c r="B404" s="170" t="s">
        <v>110</v>
      </c>
      <c r="C404" s="190" t="s">
        <v>111</v>
      </c>
      <c r="D404" s="171"/>
      <c r="E404" s="172"/>
      <c r="F404" s="173"/>
      <c r="G404" s="174">
        <f>SUMIF(AG405:AG405,"&lt;&gt;NOR",G405:G405)</f>
        <v>0</v>
      </c>
      <c r="H404" s="168"/>
      <c r="I404" s="168">
        <f>SUM(I405:I405)</f>
        <v>0</v>
      </c>
      <c r="J404" s="168"/>
      <c r="K404" s="168">
        <f>SUM(K405:K405)</f>
        <v>0</v>
      </c>
      <c r="L404" s="168"/>
      <c r="M404" s="168">
        <f>SUM(M405:M405)</f>
        <v>0</v>
      </c>
      <c r="N404" s="167"/>
      <c r="O404" s="167">
        <f>SUM(O405:O405)</f>
        <v>0</v>
      </c>
      <c r="P404" s="167"/>
      <c r="Q404" s="167">
        <f>SUM(Q405:Q405)</f>
        <v>0</v>
      </c>
      <c r="R404" s="168"/>
      <c r="S404" s="168"/>
      <c r="T404" s="168"/>
      <c r="U404" s="168"/>
      <c r="V404" s="168">
        <f>SUM(V405:V405)</f>
        <v>0</v>
      </c>
      <c r="W404" s="168"/>
      <c r="X404" s="168"/>
      <c r="Y404" s="168"/>
      <c r="AG404" t="s">
        <v>146</v>
      </c>
    </row>
    <row r="405" spans="1:60" outlineLevel="1" x14ac:dyDescent="0.2">
      <c r="A405" s="182">
        <v>131</v>
      </c>
      <c r="B405" s="183" t="s">
        <v>584</v>
      </c>
      <c r="C405" s="193" t="s">
        <v>585</v>
      </c>
      <c r="D405" s="184" t="s">
        <v>362</v>
      </c>
      <c r="E405" s="185">
        <v>1</v>
      </c>
      <c r="F405" s="186"/>
      <c r="G405" s="187">
        <f>ROUND(E405*F405,2)</f>
        <v>0</v>
      </c>
      <c r="H405" s="159"/>
      <c r="I405" s="158">
        <f>ROUND(E405*H405,2)</f>
        <v>0</v>
      </c>
      <c r="J405" s="159"/>
      <c r="K405" s="158">
        <f>ROUND(E405*J405,2)</f>
        <v>0</v>
      </c>
      <c r="L405" s="158">
        <v>21</v>
      </c>
      <c r="M405" s="158">
        <f>G405*(1+L405/100)</f>
        <v>0</v>
      </c>
      <c r="N405" s="157">
        <v>0</v>
      </c>
      <c r="O405" s="157">
        <f>ROUND(E405*N405,2)</f>
        <v>0</v>
      </c>
      <c r="P405" s="157">
        <v>0</v>
      </c>
      <c r="Q405" s="157">
        <f>ROUND(E405*P405,2)</f>
        <v>0</v>
      </c>
      <c r="R405" s="158"/>
      <c r="S405" s="158" t="s">
        <v>234</v>
      </c>
      <c r="T405" s="158" t="s">
        <v>235</v>
      </c>
      <c r="U405" s="158">
        <v>0</v>
      </c>
      <c r="V405" s="158">
        <f>ROUND(E405*U405,2)</f>
        <v>0</v>
      </c>
      <c r="W405" s="158"/>
      <c r="X405" s="158" t="s">
        <v>151</v>
      </c>
      <c r="Y405" s="158" t="s">
        <v>152</v>
      </c>
      <c r="Z405" s="147"/>
      <c r="AA405" s="147"/>
      <c r="AB405" s="147"/>
      <c r="AC405" s="147"/>
      <c r="AD405" s="147"/>
      <c r="AE405" s="147"/>
      <c r="AF405" s="147"/>
      <c r="AG405" s="147" t="s">
        <v>153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x14ac:dyDescent="0.2">
      <c r="A406" s="169" t="s">
        <v>145</v>
      </c>
      <c r="B406" s="170" t="s">
        <v>112</v>
      </c>
      <c r="C406" s="190" t="s">
        <v>113</v>
      </c>
      <c r="D406" s="171"/>
      <c r="E406" s="172"/>
      <c r="F406" s="173"/>
      <c r="G406" s="174">
        <f>SUMIF(AG407:AG407,"&lt;&gt;NOR",G407:G407)</f>
        <v>0</v>
      </c>
      <c r="H406" s="168"/>
      <c r="I406" s="168">
        <f>SUM(I407:I407)</f>
        <v>0</v>
      </c>
      <c r="J406" s="168"/>
      <c r="K406" s="168">
        <f>SUM(K407:K407)</f>
        <v>0</v>
      </c>
      <c r="L406" s="168"/>
      <c r="M406" s="168">
        <f>SUM(M407:M407)</f>
        <v>0</v>
      </c>
      <c r="N406" s="167"/>
      <c r="O406" s="167">
        <f>SUM(O407:O407)</f>
        <v>0</v>
      </c>
      <c r="P406" s="167"/>
      <c r="Q406" s="167">
        <f>SUM(Q407:Q407)</f>
        <v>0</v>
      </c>
      <c r="R406" s="168"/>
      <c r="S406" s="168"/>
      <c r="T406" s="168"/>
      <c r="U406" s="168"/>
      <c r="V406" s="168">
        <f>SUM(V407:V407)</f>
        <v>0</v>
      </c>
      <c r="W406" s="168"/>
      <c r="X406" s="168"/>
      <c r="Y406" s="168"/>
      <c r="AG406" t="s">
        <v>146</v>
      </c>
    </row>
    <row r="407" spans="1:60" ht="22.5" outlineLevel="1" x14ac:dyDescent="0.2">
      <c r="A407" s="182">
        <v>132</v>
      </c>
      <c r="B407" s="183" t="s">
        <v>586</v>
      </c>
      <c r="C407" s="193" t="s">
        <v>587</v>
      </c>
      <c r="D407" s="184" t="s">
        <v>362</v>
      </c>
      <c r="E407" s="185">
        <v>1</v>
      </c>
      <c r="F407" s="186"/>
      <c r="G407" s="187">
        <f>ROUND(E407*F407,2)</f>
        <v>0</v>
      </c>
      <c r="H407" s="159"/>
      <c r="I407" s="158">
        <f>ROUND(E407*H407,2)</f>
        <v>0</v>
      </c>
      <c r="J407" s="159"/>
      <c r="K407" s="158">
        <f>ROUND(E407*J407,2)</f>
        <v>0</v>
      </c>
      <c r="L407" s="158">
        <v>21</v>
      </c>
      <c r="M407" s="158">
        <f>G407*(1+L407/100)</f>
        <v>0</v>
      </c>
      <c r="N407" s="157">
        <v>0</v>
      </c>
      <c r="O407" s="157">
        <f>ROUND(E407*N407,2)</f>
        <v>0</v>
      </c>
      <c r="P407" s="157">
        <v>0</v>
      </c>
      <c r="Q407" s="157">
        <f>ROUND(E407*P407,2)</f>
        <v>0</v>
      </c>
      <c r="R407" s="158"/>
      <c r="S407" s="158" t="s">
        <v>234</v>
      </c>
      <c r="T407" s="158" t="s">
        <v>235</v>
      </c>
      <c r="U407" s="158">
        <v>0</v>
      </c>
      <c r="V407" s="158">
        <f>ROUND(E407*U407,2)</f>
        <v>0</v>
      </c>
      <c r="W407" s="158"/>
      <c r="X407" s="158" t="s">
        <v>151</v>
      </c>
      <c r="Y407" s="158" t="s">
        <v>152</v>
      </c>
      <c r="Z407" s="147"/>
      <c r="AA407" s="147"/>
      <c r="AB407" s="147"/>
      <c r="AC407" s="147"/>
      <c r="AD407" s="147"/>
      <c r="AE407" s="147"/>
      <c r="AF407" s="147"/>
      <c r="AG407" s="147" t="s">
        <v>153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x14ac:dyDescent="0.2">
      <c r="A408" s="169" t="s">
        <v>145</v>
      </c>
      <c r="B408" s="170" t="s">
        <v>114</v>
      </c>
      <c r="C408" s="190" t="s">
        <v>115</v>
      </c>
      <c r="D408" s="171"/>
      <c r="E408" s="172"/>
      <c r="F408" s="173"/>
      <c r="G408" s="174">
        <f>SUMIF(AG409:AG414,"&lt;&gt;NOR",G409:G414)</f>
        <v>0</v>
      </c>
      <c r="H408" s="168"/>
      <c r="I408" s="168">
        <f>SUM(I409:I414)</f>
        <v>0</v>
      </c>
      <c r="J408" s="168"/>
      <c r="K408" s="168">
        <f>SUM(K409:K414)</f>
        <v>0</v>
      </c>
      <c r="L408" s="168"/>
      <c r="M408" s="168">
        <f>SUM(M409:M414)</f>
        <v>0</v>
      </c>
      <c r="N408" s="167"/>
      <c r="O408" s="167">
        <f>SUM(O409:O414)</f>
        <v>0</v>
      </c>
      <c r="P408" s="167"/>
      <c r="Q408" s="167">
        <f>SUM(Q409:Q414)</f>
        <v>0</v>
      </c>
      <c r="R408" s="168"/>
      <c r="S408" s="168"/>
      <c r="T408" s="168"/>
      <c r="U408" s="168"/>
      <c r="V408" s="168">
        <f>SUM(V409:V414)</f>
        <v>55.39</v>
      </c>
      <c r="W408" s="168"/>
      <c r="X408" s="168"/>
      <c r="Y408" s="168"/>
      <c r="AG408" t="s">
        <v>146</v>
      </c>
    </row>
    <row r="409" spans="1:60" outlineLevel="1" x14ac:dyDescent="0.2">
      <c r="A409" s="176">
        <v>133</v>
      </c>
      <c r="B409" s="177" t="s">
        <v>588</v>
      </c>
      <c r="C409" s="191" t="s">
        <v>589</v>
      </c>
      <c r="D409" s="178" t="s">
        <v>182</v>
      </c>
      <c r="E409" s="179">
        <v>22.31653</v>
      </c>
      <c r="F409" s="180"/>
      <c r="G409" s="181">
        <f>ROUND(E409*F409,2)</f>
        <v>0</v>
      </c>
      <c r="H409" s="159"/>
      <c r="I409" s="158">
        <f>ROUND(E409*H409,2)</f>
        <v>0</v>
      </c>
      <c r="J409" s="159"/>
      <c r="K409" s="158">
        <f>ROUND(E409*J409,2)</f>
        <v>0</v>
      </c>
      <c r="L409" s="158">
        <v>21</v>
      </c>
      <c r="M409" s="158">
        <f>G409*(1+L409/100)</f>
        <v>0</v>
      </c>
      <c r="N409" s="157">
        <v>0</v>
      </c>
      <c r="O409" s="157">
        <f>ROUND(E409*N409,2)</f>
        <v>0</v>
      </c>
      <c r="P409" s="157">
        <v>0</v>
      </c>
      <c r="Q409" s="157">
        <f>ROUND(E409*P409,2)</f>
        <v>0</v>
      </c>
      <c r="R409" s="158"/>
      <c r="S409" s="158" t="s">
        <v>150</v>
      </c>
      <c r="T409" s="158" t="s">
        <v>150</v>
      </c>
      <c r="U409" s="158">
        <v>0.49</v>
      </c>
      <c r="V409" s="158">
        <f>ROUND(E409*U409,2)</f>
        <v>10.94</v>
      </c>
      <c r="W409" s="158"/>
      <c r="X409" s="158" t="s">
        <v>590</v>
      </c>
      <c r="Y409" s="158" t="s">
        <v>152</v>
      </c>
      <c r="Z409" s="147"/>
      <c r="AA409" s="147"/>
      <c r="AB409" s="147"/>
      <c r="AC409" s="147"/>
      <c r="AD409" s="147"/>
      <c r="AE409" s="147"/>
      <c r="AF409" s="147"/>
      <c r="AG409" s="147" t="s">
        <v>591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2" x14ac:dyDescent="0.2">
      <c r="A410" s="154"/>
      <c r="B410" s="155"/>
      <c r="C410" s="266" t="s">
        <v>592</v>
      </c>
      <c r="D410" s="267"/>
      <c r="E410" s="267"/>
      <c r="F410" s="267"/>
      <c r="G410" s="267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7"/>
      <c r="AA410" s="147"/>
      <c r="AB410" s="147"/>
      <c r="AC410" s="147"/>
      <c r="AD410" s="147"/>
      <c r="AE410" s="147"/>
      <c r="AF410" s="147"/>
      <c r="AG410" s="147" t="s">
        <v>178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82">
        <v>134</v>
      </c>
      <c r="B411" s="183" t="s">
        <v>593</v>
      </c>
      <c r="C411" s="193" t="s">
        <v>594</v>
      </c>
      <c r="D411" s="184" t="s">
        <v>182</v>
      </c>
      <c r="E411" s="185">
        <v>424.01398</v>
      </c>
      <c r="F411" s="186"/>
      <c r="G411" s="187">
        <f>ROUND(E411*F411,2)</f>
        <v>0</v>
      </c>
      <c r="H411" s="159"/>
      <c r="I411" s="158">
        <f>ROUND(E411*H411,2)</f>
        <v>0</v>
      </c>
      <c r="J411" s="159"/>
      <c r="K411" s="158">
        <f>ROUND(E411*J411,2)</f>
        <v>0</v>
      </c>
      <c r="L411" s="158">
        <v>21</v>
      </c>
      <c r="M411" s="158">
        <f>G411*(1+L411/100)</f>
        <v>0</v>
      </c>
      <c r="N411" s="157">
        <v>0</v>
      </c>
      <c r="O411" s="157">
        <f>ROUND(E411*N411,2)</f>
        <v>0</v>
      </c>
      <c r="P411" s="157">
        <v>0</v>
      </c>
      <c r="Q411" s="157">
        <f>ROUND(E411*P411,2)</f>
        <v>0</v>
      </c>
      <c r="R411" s="158"/>
      <c r="S411" s="158" t="s">
        <v>150</v>
      </c>
      <c r="T411" s="158" t="s">
        <v>150</v>
      </c>
      <c r="U411" s="158">
        <v>0</v>
      </c>
      <c r="V411" s="158">
        <f>ROUND(E411*U411,2)</f>
        <v>0</v>
      </c>
      <c r="W411" s="158"/>
      <c r="X411" s="158" t="s">
        <v>590</v>
      </c>
      <c r="Y411" s="158" t="s">
        <v>152</v>
      </c>
      <c r="Z411" s="147"/>
      <c r="AA411" s="147"/>
      <c r="AB411" s="147"/>
      <c r="AC411" s="147"/>
      <c r="AD411" s="147"/>
      <c r="AE411" s="147"/>
      <c r="AF411" s="147"/>
      <c r="AG411" s="147" t="s">
        <v>591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82">
        <v>135</v>
      </c>
      <c r="B412" s="183" t="s">
        <v>595</v>
      </c>
      <c r="C412" s="193" t="s">
        <v>596</v>
      </c>
      <c r="D412" s="184" t="s">
        <v>182</v>
      </c>
      <c r="E412" s="185">
        <v>22.31653</v>
      </c>
      <c r="F412" s="186"/>
      <c r="G412" s="187">
        <f>ROUND(E412*F412,2)</f>
        <v>0</v>
      </c>
      <c r="H412" s="159"/>
      <c r="I412" s="158">
        <f>ROUND(E412*H412,2)</f>
        <v>0</v>
      </c>
      <c r="J412" s="159"/>
      <c r="K412" s="158">
        <f>ROUND(E412*J412,2)</f>
        <v>0</v>
      </c>
      <c r="L412" s="158">
        <v>21</v>
      </c>
      <c r="M412" s="158">
        <f>G412*(1+L412/100)</f>
        <v>0</v>
      </c>
      <c r="N412" s="157">
        <v>0</v>
      </c>
      <c r="O412" s="157">
        <f>ROUND(E412*N412,2)</f>
        <v>0</v>
      </c>
      <c r="P412" s="157">
        <v>0</v>
      </c>
      <c r="Q412" s="157">
        <f>ROUND(E412*P412,2)</f>
        <v>0</v>
      </c>
      <c r="R412" s="158"/>
      <c r="S412" s="158" t="s">
        <v>150</v>
      </c>
      <c r="T412" s="158" t="s">
        <v>150</v>
      </c>
      <c r="U412" s="158">
        <v>0.94199999999999995</v>
      </c>
      <c r="V412" s="158">
        <f>ROUND(E412*U412,2)</f>
        <v>21.02</v>
      </c>
      <c r="W412" s="158"/>
      <c r="X412" s="158" t="s">
        <v>590</v>
      </c>
      <c r="Y412" s="158" t="s">
        <v>152</v>
      </c>
      <c r="Z412" s="147"/>
      <c r="AA412" s="147"/>
      <c r="AB412" s="147"/>
      <c r="AC412" s="147"/>
      <c r="AD412" s="147"/>
      <c r="AE412" s="147"/>
      <c r="AF412" s="147"/>
      <c r="AG412" s="147" t="s">
        <v>591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82">
        <v>136</v>
      </c>
      <c r="B413" s="183" t="s">
        <v>597</v>
      </c>
      <c r="C413" s="193" t="s">
        <v>598</v>
      </c>
      <c r="D413" s="184" t="s">
        <v>182</v>
      </c>
      <c r="E413" s="185">
        <v>223.16525999999999</v>
      </c>
      <c r="F413" s="186"/>
      <c r="G413" s="187">
        <f>ROUND(E413*F413,2)</f>
        <v>0</v>
      </c>
      <c r="H413" s="159"/>
      <c r="I413" s="158">
        <f>ROUND(E413*H413,2)</f>
        <v>0</v>
      </c>
      <c r="J413" s="159"/>
      <c r="K413" s="158">
        <f>ROUND(E413*J413,2)</f>
        <v>0</v>
      </c>
      <c r="L413" s="158">
        <v>21</v>
      </c>
      <c r="M413" s="158">
        <f>G413*(1+L413/100)</f>
        <v>0</v>
      </c>
      <c r="N413" s="157">
        <v>0</v>
      </c>
      <c r="O413" s="157">
        <f>ROUND(E413*N413,2)</f>
        <v>0</v>
      </c>
      <c r="P413" s="157">
        <v>0</v>
      </c>
      <c r="Q413" s="157">
        <f>ROUND(E413*P413,2)</f>
        <v>0</v>
      </c>
      <c r="R413" s="158"/>
      <c r="S413" s="158" t="s">
        <v>150</v>
      </c>
      <c r="T413" s="158" t="s">
        <v>150</v>
      </c>
      <c r="U413" s="158">
        <v>0.105</v>
      </c>
      <c r="V413" s="158">
        <f>ROUND(E413*U413,2)</f>
        <v>23.43</v>
      </c>
      <c r="W413" s="158"/>
      <c r="X413" s="158" t="s">
        <v>590</v>
      </c>
      <c r="Y413" s="158" t="s">
        <v>152</v>
      </c>
      <c r="Z413" s="147"/>
      <c r="AA413" s="147"/>
      <c r="AB413" s="147"/>
      <c r="AC413" s="147"/>
      <c r="AD413" s="147"/>
      <c r="AE413" s="147"/>
      <c r="AF413" s="147"/>
      <c r="AG413" s="147" t="s">
        <v>591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82">
        <v>137</v>
      </c>
      <c r="B414" s="183" t="s">
        <v>599</v>
      </c>
      <c r="C414" s="193" t="s">
        <v>600</v>
      </c>
      <c r="D414" s="184" t="s">
        <v>182</v>
      </c>
      <c r="E414" s="185">
        <v>22.31653</v>
      </c>
      <c r="F414" s="186"/>
      <c r="G414" s="187">
        <f>ROUND(E414*F414,2)</f>
        <v>0</v>
      </c>
      <c r="H414" s="159"/>
      <c r="I414" s="158">
        <f>ROUND(E414*H414,2)</f>
        <v>0</v>
      </c>
      <c r="J414" s="159"/>
      <c r="K414" s="158">
        <f>ROUND(E414*J414,2)</f>
        <v>0</v>
      </c>
      <c r="L414" s="158">
        <v>21</v>
      </c>
      <c r="M414" s="158">
        <f>G414*(1+L414/100)</f>
        <v>0</v>
      </c>
      <c r="N414" s="157">
        <v>0</v>
      </c>
      <c r="O414" s="157">
        <f>ROUND(E414*N414,2)</f>
        <v>0</v>
      </c>
      <c r="P414" s="157">
        <v>0</v>
      </c>
      <c r="Q414" s="157">
        <f>ROUND(E414*P414,2)</f>
        <v>0</v>
      </c>
      <c r="R414" s="158"/>
      <c r="S414" s="158" t="s">
        <v>150</v>
      </c>
      <c r="T414" s="158" t="s">
        <v>150</v>
      </c>
      <c r="U414" s="158">
        <v>0</v>
      </c>
      <c r="V414" s="158">
        <f>ROUND(E414*U414,2)</f>
        <v>0</v>
      </c>
      <c r="W414" s="158"/>
      <c r="X414" s="158" t="s">
        <v>590</v>
      </c>
      <c r="Y414" s="158" t="s">
        <v>152</v>
      </c>
      <c r="Z414" s="147"/>
      <c r="AA414" s="147"/>
      <c r="AB414" s="147"/>
      <c r="AC414" s="147"/>
      <c r="AD414" s="147"/>
      <c r="AE414" s="147"/>
      <c r="AF414" s="147"/>
      <c r="AG414" s="147" t="s">
        <v>591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x14ac:dyDescent="0.2">
      <c r="A415" s="169" t="s">
        <v>145</v>
      </c>
      <c r="B415" s="170" t="s">
        <v>117</v>
      </c>
      <c r="C415" s="190" t="s">
        <v>29</v>
      </c>
      <c r="D415" s="171"/>
      <c r="E415" s="172"/>
      <c r="F415" s="173"/>
      <c r="G415" s="174">
        <f>SUMIF(AG416:AG427,"&lt;&gt;NOR",G416:G427)</f>
        <v>0</v>
      </c>
      <c r="H415" s="168"/>
      <c r="I415" s="168">
        <f>SUM(I416:I427)</f>
        <v>0</v>
      </c>
      <c r="J415" s="168"/>
      <c r="K415" s="168">
        <f>SUM(K416:K427)</f>
        <v>0</v>
      </c>
      <c r="L415" s="168"/>
      <c r="M415" s="168">
        <f>SUM(M416:M427)</f>
        <v>0</v>
      </c>
      <c r="N415" s="167"/>
      <c r="O415" s="167">
        <f>SUM(O416:O427)</f>
        <v>0</v>
      </c>
      <c r="P415" s="167"/>
      <c r="Q415" s="167">
        <f>SUM(Q416:Q427)</f>
        <v>0</v>
      </c>
      <c r="R415" s="168"/>
      <c r="S415" s="168"/>
      <c r="T415" s="168"/>
      <c r="U415" s="168"/>
      <c r="V415" s="168">
        <f>SUM(V416:V427)</f>
        <v>0</v>
      </c>
      <c r="W415" s="168"/>
      <c r="X415" s="168"/>
      <c r="Y415" s="168"/>
      <c r="AG415" t="s">
        <v>146</v>
      </c>
    </row>
    <row r="416" spans="1:60" outlineLevel="1" x14ac:dyDescent="0.2">
      <c r="A416" s="176">
        <v>138</v>
      </c>
      <c r="B416" s="177" t="s">
        <v>601</v>
      </c>
      <c r="C416" s="191" t="s">
        <v>602</v>
      </c>
      <c r="D416" s="178" t="s">
        <v>603</v>
      </c>
      <c r="E416" s="179">
        <v>1</v>
      </c>
      <c r="F416" s="180"/>
      <c r="G416" s="181">
        <f>ROUND(E416*F416,2)</f>
        <v>0</v>
      </c>
      <c r="H416" s="159"/>
      <c r="I416" s="158">
        <f>ROUND(E416*H416,2)</f>
        <v>0</v>
      </c>
      <c r="J416" s="159"/>
      <c r="K416" s="158">
        <f>ROUND(E416*J416,2)</f>
        <v>0</v>
      </c>
      <c r="L416" s="158">
        <v>21</v>
      </c>
      <c r="M416" s="158">
        <f>G416*(1+L416/100)</f>
        <v>0</v>
      </c>
      <c r="N416" s="157">
        <v>0</v>
      </c>
      <c r="O416" s="157">
        <f>ROUND(E416*N416,2)</f>
        <v>0</v>
      </c>
      <c r="P416" s="157">
        <v>0</v>
      </c>
      <c r="Q416" s="157">
        <f>ROUND(E416*P416,2)</f>
        <v>0</v>
      </c>
      <c r="R416" s="158"/>
      <c r="S416" s="158" t="s">
        <v>150</v>
      </c>
      <c r="T416" s="158" t="s">
        <v>235</v>
      </c>
      <c r="U416" s="158">
        <v>0</v>
      </c>
      <c r="V416" s="158">
        <f>ROUND(E416*U416,2)</f>
        <v>0</v>
      </c>
      <c r="W416" s="158"/>
      <c r="X416" s="158" t="s">
        <v>604</v>
      </c>
      <c r="Y416" s="158" t="s">
        <v>152</v>
      </c>
      <c r="Z416" s="147"/>
      <c r="AA416" s="147"/>
      <c r="AB416" s="147"/>
      <c r="AC416" s="147"/>
      <c r="AD416" s="147"/>
      <c r="AE416" s="147"/>
      <c r="AF416" s="147"/>
      <c r="AG416" s="147" t="s">
        <v>605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ht="45" outlineLevel="2" x14ac:dyDescent="0.2">
      <c r="A417" s="154"/>
      <c r="B417" s="155"/>
      <c r="C417" s="266" t="s">
        <v>606</v>
      </c>
      <c r="D417" s="267"/>
      <c r="E417" s="267"/>
      <c r="F417" s="267"/>
      <c r="G417" s="267"/>
      <c r="H417" s="158"/>
      <c r="I417" s="158"/>
      <c r="J417" s="158"/>
      <c r="K417" s="158"/>
      <c r="L417" s="158"/>
      <c r="M417" s="158"/>
      <c r="N417" s="157"/>
      <c r="O417" s="157"/>
      <c r="P417" s="157"/>
      <c r="Q417" s="157"/>
      <c r="R417" s="158"/>
      <c r="S417" s="158"/>
      <c r="T417" s="158"/>
      <c r="U417" s="158"/>
      <c r="V417" s="158"/>
      <c r="W417" s="158"/>
      <c r="X417" s="158"/>
      <c r="Y417" s="158"/>
      <c r="Z417" s="147"/>
      <c r="AA417" s="147"/>
      <c r="AB417" s="147"/>
      <c r="AC417" s="147"/>
      <c r="AD417" s="147"/>
      <c r="AE417" s="147"/>
      <c r="AF417" s="147"/>
      <c r="AG417" s="147" t="s">
        <v>178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88" t="str">
        <f>C417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76">
        <v>139</v>
      </c>
      <c r="B418" s="177" t="s">
        <v>607</v>
      </c>
      <c r="C418" s="191" t="s">
        <v>608</v>
      </c>
      <c r="D418" s="178" t="s">
        <v>603</v>
      </c>
      <c r="E418" s="179">
        <v>1</v>
      </c>
      <c r="F418" s="180"/>
      <c r="G418" s="181">
        <f>ROUND(E418*F418,2)</f>
        <v>0</v>
      </c>
      <c r="H418" s="159"/>
      <c r="I418" s="158">
        <f>ROUND(E418*H418,2)</f>
        <v>0</v>
      </c>
      <c r="J418" s="159"/>
      <c r="K418" s="158">
        <f>ROUND(E418*J418,2)</f>
        <v>0</v>
      </c>
      <c r="L418" s="158">
        <v>21</v>
      </c>
      <c r="M418" s="158">
        <f>G418*(1+L418/100)</f>
        <v>0</v>
      </c>
      <c r="N418" s="157">
        <v>0</v>
      </c>
      <c r="O418" s="157">
        <f>ROUND(E418*N418,2)</f>
        <v>0</v>
      </c>
      <c r="P418" s="157">
        <v>0</v>
      </c>
      <c r="Q418" s="157">
        <f>ROUND(E418*P418,2)</f>
        <v>0</v>
      </c>
      <c r="R418" s="158"/>
      <c r="S418" s="158" t="s">
        <v>150</v>
      </c>
      <c r="T418" s="158" t="s">
        <v>235</v>
      </c>
      <c r="U418" s="158">
        <v>0</v>
      </c>
      <c r="V418" s="158">
        <f>ROUND(E418*U418,2)</f>
        <v>0</v>
      </c>
      <c r="W418" s="158"/>
      <c r="X418" s="158" t="s">
        <v>604</v>
      </c>
      <c r="Y418" s="158" t="s">
        <v>152</v>
      </c>
      <c r="Z418" s="147"/>
      <c r="AA418" s="147"/>
      <c r="AB418" s="147"/>
      <c r="AC418" s="147"/>
      <c r="AD418" s="147"/>
      <c r="AE418" s="147"/>
      <c r="AF418" s="147"/>
      <c r="AG418" s="147" t="s">
        <v>605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ht="33.75" outlineLevel="2" x14ac:dyDescent="0.2">
      <c r="A419" s="154"/>
      <c r="B419" s="155"/>
      <c r="C419" s="266" t="s">
        <v>609</v>
      </c>
      <c r="D419" s="267"/>
      <c r="E419" s="267"/>
      <c r="F419" s="267"/>
      <c r="G419" s="267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7"/>
      <c r="AA419" s="147"/>
      <c r="AB419" s="147"/>
      <c r="AC419" s="147"/>
      <c r="AD419" s="147"/>
      <c r="AE419" s="147"/>
      <c r="AF419" s="147"/>
      <c r="AG419" s="147" t="s">
        <v>178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88" t="str">
        <f>C419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76">
        <v>140</v>
      </c>
      <c r="B420" s="177" t="s">
        <v>610</v>
      </c>
      <c r="C420" s="191" t="s">
        <v>611</v>
      </c>
      <c r="D420" s="178" t="s">
        <v>603</v>
      </c>
      <c r="E420" s="179">
        <v>1</v>
      </c>
      <c r="F420" s="180"/>
      <c r="G420" s="181">
        <f>ROUND(E420*F420,2)</f>
        <v>0</v>
      </c>
      <c r="H420" s="159"/>
      <c r="I420" s="158">
        <f>ROUND(E420*H420,2)</f>
        <v>0</v>
      </c>
      <c r="J420" s="159"/>
      <c r="K420" s="158">
        <f>ROUND(E420*J420,2)</f>
        <v>0</v>
      </c>
      <c r="L420" s="158">
        <v>21</v>
      </c>
      <c r="M420" s="158">
        <f>G420*(1+L420/100)</f>
        <v>0</v>
      </c>
      <c r="N420" s="157">
        <v>0</v>
      </c>
      <c r="O420" s="157">
        <f>ROUND(E420*N420,2)</f>
        <v>0</v>
      </c>
      <c r="P420" s="157">
        <v>0</v>
      </c>
      <c r="Q420" s="157">
        <f>ROUND(E420*P420,2)</f>
        <v>0</v>
      </c>
      <c r="R420" s="158"/>
      <c r="S420" s="158" t="s">
        <v>150</v>
      </c>
      <c r="T420" s="158" t="s">
        <v>235</v>
      </c>
      <c r="U420" s="158">
        <v>0</v>
      </c>
      <c r="V420" s="158">
        <f>ROUND(E420*U420,2)</f>
        <v>0</v>
      </c>
      <c r="W420" s="158"/>
      <c r="X420" s="158" t="s">
        <v>604</v>
      </c>
      <c r="Y420" s="158" t="s">
        <v>152</v>
      </c>
      <c r="Z420" s="147"/>
      <c r="AA420" s="147"/>
      <c r="AB420" s="147"/>
      <c r="AC420" s="147"/>
      <c r="AD420" s="147"/>
      <c r="AE420" s="147"/>
      <c r="AF420" s="147"/>
      <c r="AG420" s="147" t="s">
        <v>605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ht="33.75" outlineLevel="2" x14ac:dyDescent="0.2">
      <c r="A421" s="154"/>
      <c r="B421" s="155"/>
      <c r="C421" s="266" t="s">
        <v>612</v>
      </c>
      <c r="D421" s="267"/>
      <c r="E421" s="267"/>
      <c r="F421" s="267"/>
      <c r="G421" s="267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58"/>
      <c r="Z421" s="147"/>
      <c r="AA421" s="147"/>
      <c r="AB421" s="147"/>
      <c r="AC421" s="147"/>
      <c r="AD421" s="147"/>
      <c r="AE421" s="147"/>
      <c r="AF421" s="147"/>
      <c r="AG421" s="147" t="s">
        <v>178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88" t="str">
        <f>C421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76">
        <v>141</v>
      </c>
      <c r="B422" s="177" t="s">
        <v>613</v>
      </c>
      <c r="C422" s="191" t="s">
        <v>614</v>
      </c>
      <c r="D422" s="178" t="s">
        <v>603</v>
      </c>
      <c r="E422" s="179">
        <v>1</v>
      </c>
      <c r="F422" s="180"/>
      <c r="G422" s="181">
        <f>ROUND(E422*F422,2)</f>
        <v>0</v>
      </c>
      <c r="H422" s="159"/>
      <c r="I422" s="158">
        <f>ROUND(E422*H422,2)</f>
        <v>0</v>
      </c>
      <c r="J422" s="159"/>
      <c r="K422" s="158">
        <f>ROUND(E422*J422,2)</f>
        <v>0</v>
      </c>
      <c r="L422" s="158">
        <v>21</v>
      </c>
      <c r="M422" s="158">
        <f>G422*(1+L422/100)</f>
        <v>0</v>
      </c>
      <c r="N422" s="157">
        <v>0</v>
      </c>
      <c r="O422" s="157">
        <f>ROUND(E422*N422,2)</f>
        <v>0</v>
      </c>
      <c r="P422" s="157">
        <v>0</v>
      </c>
      <c r="Q422" s="157">
        <f>ROUND(E422*P422,2)</f>
        <v>0</v>
      </c>
      <c r="R422" s="158"/>
      <c r="S422" s="158" t="s">
        <v>150</v>
      </c>
      <c r="T422" s="158" t="s">
        <v>235</v>
      </c>
      <c r="U422" s="158">
        <v>0</v>
      </c>
      <c r="V422" s="158">
        <f>ROUND(E422*U422,2)</f>
        <v>0</v>
      </c>
      <c r="W422" s="158"/>
      <c r="X422" s="158" t="s">
        <v>604</v>
      </c>
      <c r="Y422" s="158" t="s">
        <v>152</v>
      </c>
      <c r="Z422" s="147"/>
      <c r="AA422" s="147"/>
      <c r="AB422" s="147"/>
      <c r="AC422" s="147"/>
      <c r="AD422" s="147"/>
      <c r="AE422" s="147"/>
      <c r="AF422" s="147"/>
      <c r="AG422" s="147" t="s">
        <v>615</v>
      </c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22.5" outlineLevel="2" x14ac:dyDescent="0.2">
      <c r="A423" s="154"/>
      <c r="B423" s="155"/>
      <c r="C423" s="266" t="s">
        <v>616</v>
      </c>
      <c r="D423" s="267"/>
      <c r="E423" s="267"/>
      <c r="F423" s="267"/>
      <c r="G423" s="267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7"/>
      <c r="AA423" s="147"/>
      <c r="AB423" s="147"/>
      <c r="AC423" s="147"/>
      <c r="AD423" s="147"/>
      <c r="AE423" s="147"/>
      <c r="AF423" s="147"/>
      <c r="AG423" s="147" t="s">
        <v>178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88" t="str">
        <f>C423</f>
        <v>Náklady na ztížené provádění stavebních prací v důsledku nepřerušeného provozu na staveništi nebo v případech nepřerušeného provozu v objektech v nichž se stavební práce provádí.</v>
      </c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76">
        <v>142</v>
      </c>
      <c r="B424" s="177" t="s">
        <v>617</v>
      </c>
      <c r="C424" s="191" t="s">
        <v>618</v>
      </c>
      <c r="D424" s="178" t="s">
        <v>603</v>
      </c>
      <c r="E424" s="179">
        <v>1</v>
      </c>
      <c r="F424" s="180"/>
      <c r="G424" s="181">
        <f>ROUND(E424*F424,2)</f>
        <v>0</v>
      </c>
      <c r="H424" s="159"/>
      <c r="I424" s="158">
        <f>ROUND(E424*H424,2)</f>
        <v>0</v>
      </c>
      <c r="J424" s="159"/>
      <c r="K424" s="158">
        <f>ROUND(E424*J424,2)</f>
        <v>0</v>
      </c>
      <c r="L424" s="158">
        <v>21</v>
      </c>
      <c r="M424" s="158">
        <f>G424*(1+L424/100)</f>
        <v>0</v>
      </c>
      <c r="N424" s="157">
        <v>0</v>
      </c>
      <c r="O424" s="157">
        <f>ROUND(E424*N424,2)</f>
        <v>0</v>
      </c>
      <c r="P424" s="157">
        <v>0</v>
      </c>
      <c r="Q424" s="157">
        <f>ROUND(E424*P424,2)</f>
        <v>0</v>
      </c>
      <c r="R424" s="158"/>
      <c r="S424" s="158" t="s">
        <v>150</v>
      </c>
      <c r="T424" s="158" t="s">
        <v>235</v>
      </c>
      <c r="U424" s="158">
        <v>0</v>
      </c>
      <c r="V424" s="158">
        <f>ROUND(E424*U424,2)</f>
        <v>0</v>
      </c>
      <c r="W424" s="158"/>
      <c r="X424" s="158" t="s">
        <v>604</v>
      </c>
      <c r="Y424" s="158" t="s">
        <v>152</v>
      </c>
      <c r="Z424" s="147"/>
      <c r="AA424" s="147"/>
      <c r="AB424" s="147"/>
      <c r="AC424" s="147"/>
      <c r="AD424" s="147"/>
      <c r="AE424" s="147"/>
      <c r="AF424" s="147"/>
      <c r="AG424" s="147" t="s">
        <v>605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2" x14ac:dyDescent="0.2">
      <c r="A425" s="154"/>
      <c r="B425" s="155"/>
      <c r="C425" s="266" t="s">
        <v>619</v>
      </c>
      <c r="D425" s="267"/>
      <c r="E425" s="267"/>
      <c r="F425" s="267"/>
      <c r="G425" s="267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7"/>
      <c r="AA425" s="147"/>
      <c r="AB425" s="147"/>
      <c r="AC425" s="147"/>
      <c r="AD425" s="147"/>
      <c r="AE425" s="147"/>
      <c r="AF425" s="147"/>
      <c r="AG425" s="147" t="s">
        <v>178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 x14ac:dyDescent="0.2">
      <c r="A426" s="154"/>
      <c r="B426" s="155"/>
      <c r="C426" s="196" t="s">
        <v>620</v>
      </c>
      <c r="D426" s="162"/>
      <c r="E426" s="163"/>
      <c r="F426" s="164"/>
      <c r="G426" s="164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178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">
      <c r="A427" s="154"/>
      <c r="B427" s="155"/>
      <c r="C427" s="280" t="s">
        <v>621</v>
      </c>
      <c r="D427" s="281"/>
      <c r="E427" s="281"/>
      <c r="F427" s="281"/>
      <c r="G427" s="281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178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x14ac:dyDescent="0.2">
      <c r="A428" s="169" t="s">
        <v>145</v>
      </c>
      <c r="B428" s="170" t="s">
        <v>118</v>
      </c>
      <c r="C428" s="190" t="s">
        <v>30</v>
      </c>
      <c r="D428" s="171"/>
      <c r="E428" s="172"/>
      <c r="F428" s="173"/>
      <c r="G428" s="174">
        <f>SUMIF(AG429:AG431,"&lt;&gt;NOR",G429:G431)</f>
        <v>0</v>
      </c>
      <c r="H428" s="168"/>
      <c r="I428" s="168">
        <f>SUM(I429:I431)</f>
        <v>0</v>
      </c>
      <c r="J428" s="168"/>
      <c r="K428" s="168">
        <f>SUM(K429:K431)</f>
        <v>0</v>
      </c>
      <c r="L428" s="168"/>
      <c r="M428" s="168">
        <f>SUM(M429:M431)</f>
        <v>0</v>
      </c>
      <c r="N428" s="167"/>
      <c r="O428" s="167">
        <f>SUM(O429:O431)</f>
        <v>0</v>
      </c>
      <c r="P428" s="167"/>
      <c r="Q428" s="167">
        <f>SUM(Q429:Q431)</f>
        <v>0</v>
      </c>
      <c r="R428" s="168"/>
      <c r="S428" s="168"/>
      <c r="T428" s="168"/>
      <c r="U428" s="168"/>
      <c r="V428" s="168">
        <f>SUM(V429:V431)</f>
        <v>0</v>
      </c>
      <c r="W428" s="168"/>
      <c r="X428" s="168"/>
      <c r="Y428" s="168"/>
      <c r="AG428" t="s">
        <v>146</v>
      </c>
    </row>
    <row r="429" spans="1:60" outlineLevel="1" x14ac:dyDescent="0.2">
      <c r="A429" s="182">
        <v>143</v>
      </c>
      <c r="B429" s="183" t="s">
        <v>622</v>
      </c>
      <c r="C429" s="193" t="s">
        <v>623</v>
      </c>
      <c r="D429" s="184" t="s">
        <v>603</v>
      </c>
      <c r="E429" s="185">
        <v>1</v>
      </c>
      <c r="F429" s="186"/>
      <c r="G429" s="187">
        <f>ROUND(E429*F429,2)</f>
        <v>0</v>
      </c>
      <c r="H429" s="159"/>
      <c r="I429" s="158">
        <f>ROUND(E429*H429,2)</f>
        <v>0</v>
      </c>
      <c r="J429" s="159"/>
      <c r="K429" s="158">
        <f>ROUND(E429*J429,2)</f>
        <v>0</v>
      </c>
      <c r="L429" s="158">
        <v>21</v>
      </c>
      <c r="M429" s="158">
        <f>G429*(1+L429/100)</f>
        <v>0</v>
      </c>
      <c r="N429" s="157">
        <v>0</v>
      </c>
      <c r="O429" s="157">
        <f>ROUND(E429*N429,2)</f>
        <v>0</v>
      </c>
      <c r="P429" s="157">
        <v>0</v>
      </c>
      <c r="Q429" s="157">
        <f>ROUND(E429*P429,2)</f>
        <v>0</v>
      </c>
      <c r="R429" s="158"/>
      <c r="S429" s="158" t="s">
        <v>150</v>
      </c>
      <c r="T429" s="158" t="s">
        <v>235</v>
      </c>
      <c r="U429" s="158">
        <v>0</v>
      </c>
      <c r="V429" s="158">
        <f>ROUND(E429*U429,2)</f>
        <v>0</v>
      </c>
      <c r="W429" s="158"/>
      <c r="X429" s="158" t="s">
        <v>604</v>
      </c>
      <c r="Y429" s="158" t="s">
        <v>152</v>
      </c>
      <c r="Z429" s="147"/>
      <c r="AA429" s="147"/>
      <c r="AB429" s="147"/>
      <c r="AC429" s="147"/>
      <c r="AD429" s="147"/>
      <c r="AE429" s="147"/>
      <c r="AF429" s="147"/>
      <c r="AG429" s="147" t="s">
        <v>624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76">
        <v>144</v>
      </c>
      <c r="B430" s="177" t="s">
        <v>625</v>
      </c>
      <c r="C430" s="191" t="s">
        <v>626</v>
      </c>
      <c r="D430" s="178" t="s">
        <v>603</v>
      </c>
      <c r="E430" s="179">
        <v>1</v>
      </c>
      <c r="F430" s="180"/>
      <c r="G430" s="181">
        <f>ROUND(E430*F430,2)</f>
        <v>0</v>
      </c>
      <c r="H430" s="159"/>
      <c r="I430" s="158">
        <f>ROUND(E430*H430,2)</f>
        <v>0</v>
      </c>
      <c r="J430" s="159"/>
      <c r="K430" s="158">
        <f>ROUND(E430*J430,2)</f>
        <v>0</v>
      </c>
      <c r="L430" s="158">
        <v>21</v>
      </c>
      <c r="M430" s="158">
        <f>G430*(1+L430/100)</f>
        <v>0</v>
      </c>
      <c r="N430" s="157">
        <v>0</v>
      </c>
      <c r="O430" s="157">
        <f>ROUND(E430*N430,2)</f>
        <v>0</v>
      </c>
      <c r="P430" s="157">
        <v>0</v>
      </c>
      <c r="Q430" s="157">
        <f>ROUND(E430*P430,2)</f>
        <v>0</v>
      </c>
      <c r="R430" s="158"/>
      <c r="S430" s="158" t="s">
        <v>150</v>
      </c>
      <c r="T430" s="158" t="s">
        <v>235</v>
      </c>
      <c r="U430" s="158">
        <v>0</v>
      </c>
      <c r="V430" s="158">
        <f>ROUND(E430*U430,2)</f>
        <v>0</v>
      </c>
      <c r="W430" s="158"/>
      <c r="X430" s="158" t="s">
        <v>604</v>
      </c>
      <c r="Y430" s="158" t="s">
        <v>152</v>
      </c>
      <c r="Z430" s="147"/>
      <c r="AA430" s="147"/>
      <c r="AB430" s="147"/>
      <c r="AC430" s="147"/>
      <c r="AD430" s="147"/>
      <c r="AE430" s="147"/>
      <c r="AF430" s="147"/>
      <c r="AG430" s="147" t="s">
        <v>624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ht="22.5" outlineLevel="2" x14ac:dyDescent="0.2">
      <c r="A431" s="154"/>
      <c r="B431" s="155"/>
      <c r="C431" s="266" t="s">
        <v>627</v>
      </c>
      <c r="D431" s="267"/>
      <c r="E431" s="267"/>
      <c r="F431" s="267"/>
      <c r="G431" s="267"/>
      <c r="H431" s="158"/>
      <c r="I431" s="158"/>
      <c r="J431" s="158"/>
      <c r="K431" s="158"/>
      <c r="L431" s="158"/>
      <c r="M431" s="158"/>
      <c r="N431" s="157"/>
      <c r="O431" s="157"/>
      <c r="P431" s="157"/>
      <c r="Q431" s="157"/>
      <c r="R431" s="158"/>
      <c r="S431" s="158"/>
      <c r="T431" s="158"/>
      <c r="U431" s="158"/>
      <c r="V431" s="158"/>
      <c r="W431" s="158"/>
      <c r="X431" s="158"/>
      <c r="Y431" s="158"/>
      <c r="Z431" s="147"/>
      <c r="AA431" s="147"/>
      <c r="AB431" s="147"/>
      <c r="AC431" s="147"/>
      <c r="AD431" s="147"/>
      <c r="AE431" s="147"/>
      <c r="AF431" s="147"/>
      <c r="AG431" s="147" t="s">
        <v>178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88" t="str">
        <f>C431</f>
        <v>Náklady na vyhotovení dokumentace skutečného provedení stavby a její předání objednateli v požadované formě a požadovaném počtu.</v>
      </c>
      <c r="BB431" s="147"/>
      <c r="BC431" s="147"/>
      <c r="BD431" s="147"/>
      <c r="BE431" s="147"/>
      <c r="BF431" s="147"/>
      <c r="BG431" s="147"/>
      <c r="BH431" s="147"/>
    </row>
    <row r="432" spans="1:60" x14ac:dyDescent="0.2">
      <c r="A432" s="3"/>
      <c r="B432" s="4"/>
      <c r="C432" s="197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AE432">
        <v>12</v>
      </c>
      <c r="AF432">
        <v>21</v>
      </c>
      <c r="AG432" t="s">
        <v>131</v>
      </c>
    </row>
    <row r="433" spans="1:33" x14ac:dyDescent="0.2">
      <c r="A433" s="150"/>
      <c r="B433" s="151" t="s">
        <v>31</v>
      </c>
      <c r="C433" s="198"/>
      <c r="D433" s="152"/>
      <c r="E433" s="153"/>
      <c r="F433" s="153"/>
      <c r="G433" s="175">
        <f>G8+G27+G30+G84+G86+G107+G114+G117+G120+G123+G193+G195+G197+G208+G214+G216+G221+G223+G230+G237+G244+G248+G263+G277+G310+G324+G345+G353+G404+G406+G408+G415+G428</f>
        <v>0</v>
      </c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AE433">
        <f>SUMIF(L7:L431,AE432,G7:G431)</f>
        <v>0</v>
      </c>
      <c r="AF433">
        <f>SUMIF(L7:L431,AF432,G7:G431)</f>
        <v>0</v>
      </c>
      <c r="AG433" t="s">
        <v>628</v>
      </c>
    </row>
    <row r="434" spans="1:33" x14ac:dyDescent="0.2">
      <c r="A434" s="3"/>
      <c r="B434" s="4"/>
      <c r="C434" s="197"/>
      <c r="D434" s="6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33" x14ac:dyDescent="0.2">
      <c r="A435" s="3"/>
      <c r="B435" s="4"/>
      <c r="C435" s="197"/>
      <c r="D435" s="6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33" x14ac:dyDescent="0.2">
      <c r="A436" s="264" t="s">
        <v>629</v>
      </c>
      <c r="B436" s="264"/>
      <c r="C436" s="265"/>
      <c r="D436" s="6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33" x14ac:dyDescent="0.2">
      <c r="A437" s="268"/>
      <c r="B437" s="269"/>
      <c r="C437" s="270"/>
      <c r="D437" s="269"/>
      <c r="E437" s="269"/>
      <c r="F437" s="269"/>
      <c r="G437" s="271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AG437" t="s">
        <v>630</v>
      </c>
    </row>
    <row r="438" spans="1:33" x14ac:dyDescent="0.2">
      <c r="A438" s="272"/>
      <c r="B438" s="273"/>
      <c r="C438" s="274"/>
      <c r="D438" s="273"/>
      <c r="E438" s="273"/>
      <c r="F438" s="273"/>
      <c r="G438" s="275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33" x14ac:dyDescent="0.2">
      <c r="A439" s="272"/>
      <c r="B439" s="273"/>
      <c r="C439" s="274"/>
      <c r="D439" s="273"/>
      <c r="E439" s="273"/>
      <c r="F439" s="273"/>
      <c r="G439" s="275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33" x14ac:dyDescent="0.2">
      <c r="A440" s="272"/>
      <c r="B440" s="273"/>
      <c r="C440" s="274"/>
      <c r="D440" s="273"/>
      <c r="E440" s="273"/>
      <c r="F440" s="273"/>
      <c r="G440" s="275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33" x14ac:dyDescent="0.2">
      <c r="A441" s="276"/>
      <c r="B441" s="277"/>
      <c r="C441" s="278"/>
      <c r="D441" s="277"/>
      <c r="E441" s="277"/>
      <c r="F441" s="277"/>
      <c r="G441" s="279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33" x14ac:dyDescent="0.2">
      <c r="A442" s="3"/>
      <c r="B442" s="4"/>
      <c r="C442" s="197"/>
      <c r="D442" s="6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33" x14ac:dyDescent="0.2">
      <c r="C443" s="199"/>
      <c r="D443" s="10"/>
      <c r="AG443" t="s">
        <v>631</v>
      </c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TzQayZT9lRi0N6HkavAbboThMvWe3+xJRNBlGcq1AuhsMU3uJFv+TeKgFrtknaIyrtDzKH7GmMdq26Ay8EN9A==" saltValue="PQTWwJgHqymENy5Z6LQmqg==" spinCount="100000" sheet="1" objects="1" scenarios="1"/>
  <protectedRanges>
    <protectedRange sqref="F9:F430" name="Oblast2"/>
    <protectedRange algorithmName="SHA-512" hashValue="IcUopYobTqsyAPruW13rWp8b1FjAiohLGHB4HbM4a2T22wJP1MdokiUkYDKRqqLcZHVFc8lWzeIBIq8ki7THaA==" saltValue="9fPlpPHqLz4bwXube9AxTg==" spinCount="100000" sqref="A1:G1048576" name="Oblast1"/>
  </protectedRanges>
  <mergeCells count="27">
    <mergeCell ref="A437:G441"/>
    <mergeCell ref="C23:G23"/>
    <mergeCell ref="C88:G88"/>
    <mergeCell ref="C91:G91"/>
    <mergeCell ref="C172:G172"/>
    <mergeCell ref="C417:G417"/>
    <mergeCell ref="C421:G421"/>
    <mergeCell ref="C423:G423"/>
    <mergeCell ref="C425:G425"/>
    <mergeCell ref="C427:G427"/>
    <mergeCell ref="C431:G431"/>
    <mergeCell ref="A1:G1"/>
    <mergeCell ref="C2:G2"/>
    <mergeCell ref="C3:G3"/>
    <mergeCell ref="C4:G4"/>
    <mergeCell ref="A436:C436"/>
    <mergeCell ref="C419:G419"/>
    <mergeCell ref="C176:G176"/>
    <mergeCell ref="C180:G180"/>
    <mergeCell ref="C190:G190"/>
    <mergeCell ref="C204:G204"/>
    <mergeCell ref="C274:G274"/>
    <mergeCell ref="C301:G301"/>
    <mergeCell ref="C322:G322"/>
    <mergeCell ref="C326:G326"/>
    <mergeCell ref="C347:G347"/>
    <mergeCell ref="C410:G41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2025-02-11T11:22:14Z</dcterms:modified>
</cp:coreProperties>
</file>